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再構築\"/>
    </mc:Choice>
  </mc:AlternateContent>
  <xr:revisionPtr revIDLastSave="0" documentId="13_ncr:1_{8D539093-FA7D-490B-8B95-B485B2164028}" xr6:coauthVersionLast="46" xr6:coauthVersionMax="46" xr10:uidLastSave="{00000000-0000-0000-0000-000000000000}"/>
  <bookViews>
    <workbookView xWindow="80" yWindow="0" windowWidth="19090" windowHeight="12200" activeTab="1" xr2:uid="{D3D51DFC-A636-41A3-A55E-499133397E44}"/>
  </bookViews>
  <sheets>
    <sheet name="費用積算" sheetId="1" r:id="rId1"/>
    <sheet name="別紙１" sheetId="3" r:id="rId2"/>
    <sheet name="別紙２　導入スケジュール" sheetId="2" r:id="rId3"/>
    <sheet name="別紙３" sheetId="5" r:id="rId4"/>
    <sheet name="別紙５" sheetId="6" r:id="rId5"/>
    <sheet name="別紙４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5" l="1"/>
  <c r="G24" i="5"/>
  <c r="F24" i="5"/>
  <c r="E24" i="5"/>
  <c r="L17" i="5"/>
  <c r="L12" i="5"/>
  <c r="L13" i="5" s="1"/>
  <c r="C20" i="5"/>
  <c r="C19" i="5"/>
  <c r="C16" i="5"/>
  <c r="C15" i="5"/>
  <c r="C14" i="5"/>
  <c r="C11" i="5"/>
  <c r="C10" i="5"/>
  <c r="C9" i="5"/>
  <c r="C8" i="5"/>
  <c r="C7" i="5"/>
  <c r="C6" i="5"/>
  <c r="C5" i="5"/>
  <c r="B23" i="4"/>
  <c r="B17" i="4"/>
  <c r="B18" i="4" s="1"/>
  <c r="B21" i="4" s="1"/>
  <c r="B12" i="4"/>
  <c r="B13" i="4" s="1"/>
  <c r="H10" i="6"/>
  <c r="H13" i="6" s="1"/>
  <c r="G10" i="6"/>
  <c r="G13" i="6" s="1"/>
  <c r="F10" i="6"/>
  <c r="F13" i="6" s="1"/>
  <c r="E10" i="6"/>
  <c r="E13" i="6" s="1"/>
  <c r="D10" i="6"/>
  <c r="D13" i="6" s="1"/>
  <c r="C10" i="6"/>
  <c r="C13" i="6" s="1"/>
  <c r="L22" i="4"/>
  <c r="L21" i="4"/>
  <c r="L20" i="4"/>
  <c r="G17" i="4"/>
  <c r="F17" i="4"/>
  <c r="E17" i="4"/>
  <c r="D17" i="4"/>
  <c r="C17" i="4"/>
  <c r="G12" i="4"/>
  <c r="G13" i="4" s="1"/>
  <c r="G6" i="5"/>
  <c r="E12" i="4"/>
  <c r="E13" i="4" s="1"/>
  <c r="E6" i="5"/>
  <c r="C12" i="4"/>
  <c r="C13" i="4" s="1"/>
  <c r="H20" i="5"/>
  <c r="G20" i="5"/>
  <c r="F20" i="5"/>
  <c r="E20" i="5"/>
  <c r="D20" i="5"/>
  <c r="H19" i="5"/>
  <c r="G19" i="5"/>
  <c r="F19" i="5"/>
  <c r="E19" i="5"/>
  <c r="D19" i="5"/>
  <c r="H16" i="5"/>
  <c r="G16" i="5"/>
  <c r="F16" i="5"/>
  <c r="E16" i="5"/>
  <c r="D16" i="5"/>
  <c r="H15" i="5"/>
  <c r="G15" i="5"/>
  <c r="F15" i="5"/>
  <c r="E15" i="5"/>
  <c r="D15" i="5"/>
  <c r="H14" i="5"/>
  <c r="G14" i="5"/>
  <c r="F14" i="5"/>
  <c r="E14" i="5"/>
  <c r="D14" i="5"/>
  <c r="H11" i="5"/>
  <c r="G11" i="5"/>
  <c r="F11" i="5"/>
  <c r="E11" i="5"/>
  <c r="D11" i="5"/>
  <c r="H10" i="5"/>
  <c r="G10" i="5"/>
  <c r="F10" i="5"/>
  <c r="E10" i="5"/>
  <c r="D10" i="5"/>
  <c r="H9" i="5"/>
  <c r="G9" i="5"/>
  <c r="F9" i="5"/>
  <c r="E9" i="5"/>
  <c r="D9" i="5"/>
  <c r="H8" i="5"/>
  <c r="G8" i="5"/>
  <c r="F8" i="5"/>
  <c r="E8" i="5"/>
  <c r="D8" i="5"/>
  <c r="H7" i="5"/>
  <c r="G7" i="5"/>
  <c r="F7" i="5"/>
  <c r="E7" i="5"/>
  <c r="D7" i="5"/>
  <c r="D6" i="5"/>
  <c r="H5" i="5"/>
  <c r="G5" i="5"/>
  <c r="F5" i="5"/>
  <c r="E5" i="5"/>
  <c r="D5" i="5"/>
  <c r="B20" i="5"/>
  <c r="B19" i="5"/>
  <c r="B16" i="5"/>
  <c r="B15" i="5"/>
  <c r="B14" i="5"/>
  <c r="Q12" i="5"/>
  <c r="Q13" i="5" s="1"/>
  <c r="P12" i="5"/>
  <c r="P13" i="5" s="1"/>
  <c r="O12" i="5"/>
  <c r="O13" i="5" s="1"/>
  <c r="N12" i="5"/>
  <c r="N13" i="5" s="1"/>
  <c r="M12" i="5"/>
  <c r="M13" i="5" s="1"/>
  <c r="Q17" i="5"/>
  <c r="P17" i="5"/>
  <c r="O17" i="5"/>
  <c r="N17" i="5"/>
  <c r="M17" i="5"/>
  <c r="K18" i="5"/>
  <c r="K21" i="5" s="1"/>
  <c r="K17" i="5"/>
  <c r="K12" i="5"/>
  <c r="K13" i="5" s="1"/>
  <c r="B11" i="5"/>
  <c r="B10" i="5"/>
  <c r="B9" i="6" s="1"/>
  <c r="B9" i="5"/>
  <c r="B8" i="5"/>
  <c r="B7" i="5"/>
  <c r="B8" i="6" s="1"/>
  <c r="B6" i="5"/>
  <c r="B12" i="5" s="1"/>
  <c r="G4" i="4"/>
  <c r="F4" i="4"/>
  <c r="E4" i="4"/>
  <c r="D4" i="4"/>
  <c r="C4" i="4"/>
  <c r="K4" i="5"/>
  <c r="B5" i="5"/>
  <c r="B5" i="6" s="1"/>
  <c r="K23" i="5"/>
  <c r="C17" i="5" l="1"/>
  <c r="L18" i="5"/>
  <c r="L23" i="5" s="1"/>
  <c r="C12" i="5"/>
  <c r="L21" i="5"/>
  <c r="C13" i="5"/>
  <c r="C18" i="5" s="1"/>
  <c r="L23" i="4"/>
  <c r="B17" i="5"/>
  <c r="B13" i="5"/>
  <c r="B18" i="5" s="1"/>
  <c r="D12" i="5"/>
  <c r="E18" i="4"/>
  <c r="E21" i="4" s="1"/>
  <c r="C18" i="4"/>
  <c r="C23" i="4" s="1"/>
  <c r="G18" i="4"/>
  <c r="G12" i="5"/>
  <c r="G13" i="5" s="1"/>
  <c r="H6" i="5"/>
  <c r="H12" i="5" s="1"/>
  <c r="H13" i="5" s="1"/>
  <c r="F6" i="5"/>
  <c r="F12" i="5" s="1"/>
  <c r="F13" i="5" s="1"/>
  <c r="N18" i="5"/>
  <c r="N23" i="5" s="1"/>
  <c r="G17" i="5"/>
  <c r="H17" i="5"/>
  <c r="D17" i="5"/>
  <c r="F12" i="4"/>
  <c r="F13" i="4" s="1"/>
  <c r="F18" i="4" s="1"/>
  <c r="D12" i="4"/>
  <c r="D13" i="4" s="1"/>
  <c r="D18" i="4" s="1"/>
  <c r="Q18" i="5"/>
  <c r="Q23" i="5" s="1"/>
  <c r="P18" i="5"/>
  <c r="P23" i="5" s="1"/>
  <c r="F17" i="5"/>
  <c r="O18" i="5"/>
  <c r="O21" i="5" s="1"/>
  <c r="E17" i="5"/>
  <c r="M18" i="5"/>
  <c r="M23" i="5" s="1"/>
  <c r="E12" i="5"/>
  <c r="E13" i="5" s="1"/>
  <c r="D13" i="5"/>
  <c r="C19" i="3"/>
  <c r="G21" i="3"/>
  <c r="G19" i="3"/>
  <c r="G14" i="3"/>
  <c r="G10" i="3"/>
  <c r="G6" i="3"/>
  <c r="E46" i="1"/>
  <c r="E40" i="1"/>
  <c r="E32" i="1"/>
  <c r="E47" i="1" s="1"/>
  <c r="E22" i="1"/>
  <c r="E21" i="1"/>
  <c r="E15" i="1"/>
  <c r="E7" i="1"/>
  <c r="C23" i="5" l="1"/>
  <c r="C24" i="5" s="1"/>
  <c r="C21" i="5"/>
  <c r="B6" i="6"/>
  <c r="B10" i="6" s="1"/>
  <c r="B13" i="6" s="1"/>
  <c r="B21" i="5"/>
  <c r="B7" i="6" s="1"/>
  <c r="B23" i="5"/>
  <c r="G11" i="3"/>
  <c r="E23" i="4"/>
  <c r="O23" i="5"/>
  <c r="C21" i="4"/>
  <c r="F21" i="4"/>
  <c r="F23" i="4"/>
  <c r="D21" i="4"/>
  <c r="D23" i="4"/>
  <c r="G23" i="4"/>
  <c r="G21" i="4"/>
  <c r="H18" i="5"/>
  <c r="H21" i="5" s="1"/>
  <c r="N21" i="5"/>
  <c r="Q21" i="5"/>
  <c r="P21" i="5"/>
  <c r="G18" i="5"/>
  <c r="G23" i="5" s="1"/>
  <c r="M21" i="5"/>
  <c r="D18" i="5"/>
  <c r="D21" i="5" s="1"/>
  <c r="E18" i="5"/>
  <c r="E21" i="5" s="1"/>
  <c r="F18" i="5"/>
  <c r="F21" i="5" s="1"/>
  <c r="G15" i="3"/>
  <c r="H23" i="5" l="1"/>
  <c r="G21" i="5"/>
  <c r="D23" i="5"/>
  <c r="D24" i="5" s="1"/>
  <c r="E23" i="5"/>
  <c r="F23" i="5"/>
</calcChain>
</file>

<file path=xl/sharedStrings.xml><?xml version="1.0" encoding="utf-8"?>
<sst xmlns="http://schemas.openxmlformats.org/spreadsheetml/2006/main" count="211" uniqueCount="128">
  <si>
    <t>内容</t>
    <rPh sb="0" eb="2">
      <t>ナイヨウ</t>
    </rPh>
    <phoneticPr fontId="2"/>
  </si>
  <si>
    <t>種別</t>
    <rPh sb="0" eb="2">
      <t>シュベツ</t>
    </rPh>
    <phoneticPr fontId="2"/>
  </si>
  <si>
    <t>建築費合計</t>
    <rPh sb="0" eb="3">
      <t>ケンチクヒ</t>
    </rPh>
    <rPh sb="3" eb="5">
      <t>ゴウケイ</t>
    </rPh>
    <phoneticPr fontId="2"/>
  </si>
  <si>
    <t>区分</t>
    <rPh sb="0" eb="2">
      <t>クブン</t>
    </rPh>
    <phoneticPr fontId="2"/>
  </si>
  <si>
    <t>外装工事</t>
    <rPh sb="0" eb="2">
      <t>ガイソウ</t>
    </rPh>
    <rPh sb="2" eb="4">
      <t>コウジ</t>
    </rPh>
    <phoneticPr fontId="2"/>
  </si>
  <si>
    <t>外装工事合計</t>
    <rPh sb="0" eb="2">
      <t>ガイソウ</t>
    </rPh>
    <rPh sb="2" eb="4">
      <t>コウジ</t>
    </rPh>
    <rPh sb="4" eb="6">
      <t>ゴウケイ</t>
    </rPh>
    <phoneticPr fontId="2"/>
  </si>
  <si>
    <t>内容１</t>
    <rPh sb="0" eb="2">
      <t>ナイヨウ</t>
    </rPh>
    <phoneticPr fontId="2"/>
  </si>
  <si>
    <t>内容２</t>
    <rPh sb="0" eb="2">
      <t>ナイヨウ</t>
    </rPh>
    <phoneticPr fontId="2"/>
  </si>
  <si>
    <t>内装工事</t>
    <rPh sb="0" eb="2">
      <t>ナイソウ</t>
    </rPh>
    <rPh sb="2" eb="4">
      <t>コウジ</t>
    </rPh>
    <phoneticPr fontId="2"/>
  </si>
  <si>
    <t>内装工事合計</t>
    <rPh sb="0" eb="2">
      <t>ナイソウ</t>
    </rPh>
    <rPh sb="2" eb="4">
      <t>コウジ</t>
    </rPh>
    <rPh sb="4" eb="6">
      <t>ゴウケイ</t>
    </rPh>
    <phoneticPr fontId="2"/>
  </si>
  <si>
    <t>その他</t>
    <rPh sb="2" eb="3">
      <t>タ</t>
    </rPh>
    <phoneticPr fontId="2"/>
  </si>
  <si>
    <t>金額</t>
    <rPh sb="0" eb="2">
      <t>キンガク</t>
    </rPh>
    <phoneticPr fontId="2"/>
  </si>
  <si>
    <t>その他合計</t>
    <rPh sb="2" eb="3">
      <t>タ</t>
    </rPh>
    <rPh sb="3" eb="5">
      <t>ゴウケイ</t>
    </rPh>
    <phoneticPr fontId="2"/>
  </si>
  <si>
    <t>設備投資　集計表</t>
    <rPh sb="0" eb="2">
      <t>セツビ</t>
    </rPh>
    <rPh sb="2" eb="4">
      <t>トウシ</t>
    </rPh>
    <rPh sb="5" eb="7">
      <t>シュウケイ</t>
    </rPh>
    <rPh sb="7" eb="8">
      <t>ヒョウ</t>
    </rPh>
    <phoneticPr fontId="2"/>
  </si>
  <si>
    <t>建物費</t>
    <rPh sb="0" eb="2">
      <t>タテモノ</t>
    </rPh>
    <rPh sb="2" eb="3">
      <t>ヒ</t>
    </rPh>
    <phoneticPr fontId="2"/>
  </si>
  <si>
    <t>建物費合計</t>
    <rPh sb="0" eb="2">
      <t>タテモノ</t>
    </rPh>
    <rPh sb="2" eb="3">
      <t>ヒ</t>
    </rPh>
    <rPh sb="3" eb="5">
      <t>ゴウケイ</t>
    </rPh>
    <phoneticPr fontId="2"/>
  </si>
  <si>
    <t>機械装置費</t>
    <rPh sb="0" eb="2">
      <t>キカイ</t>
    </rPh>
    <rPh sb="2" eb="4">
      <t>ソウチ</t>
    </rPh>
    <rPh sb="4" eb="5">
      <t>ヒ</t>
    </rPh>
    <phoneticPr fontId="2"/>
  </si>
  <si>
    <t>機械装置合計</t>
    <rPh sb="0" eb="2">
      <t>キカイ</t>
    </rPh>
    <rPh sb="2" eb="4">
      <t>ソウチ</t>
    </rPh>
    <rPh sb="4" eb="6">
      <t>ゴウケイ</t>
    </rPh>
    <phoneticPr fontId="2"/>
  </si>
  <si>
    <t>システム費</t>
    <rPh sb="4" eb="5">
      <t>ヒ</t>
    </rPh>
    <phoneticPr fontId="2"/>
  </si>
  <si>
    <t>システム費合計</t>
    <rPh sb="4" eb="5">
      <t>ヒ</t>
    </rPh>
    <rPh sb="5" eb="7">
      <t>ゴウケイ</t>
    </rPh>
    <phoneticPr fontId="2"/>
  </si>
  <si>
    <t>機械装置・システム構築費・その他</t>
    <rPh sb="0" eb="2">
      <t>キカイ</t>
    </rPh>
    <rPh sb="2" eb="4">
      <t>ソウチ</t>
    </rPh>
    <rPh sb="9" eb="11">
      <t>コウチク</t>
    </rPh>
    <rPh sb="11" eb="12">
      <t>ヒ</t>
    </rPh>
    <rPh sb="15" eb="16">
      <t>タ</t>
    </rPh>
    <phoneticPr fontId="2"/>
  </si>
  <si>
    <t>責任者</t>
    <rPh sb="0" eb="3">
      <t>セキニンシャ</t>
    </rPh>
    <phoneticPr fontId="2"/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</si>
  <si>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</si>
  <si>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</si>
  <si>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</si>
  <si>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</si>
  <si>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</si>
  <si>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</si>
  <si>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</si>
  <si>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</si>
  <si>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</si>
  <si>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10月</t>
    <phoneticPr fontId="2"/>
  </si>
  <si>
    <t>11月</t>
    <phoneticPr fontId="2"/>
  </si>
  <si>
    <t>12月</t>
    <phoneticPr fontId="2"/>
  </si>
  <si>
    <t>店舗改修設計</t>
    <rPh sb="0" eb="2">
      <t>テンポ</t>
    </rPh>
    <rPh sb="2" eb="4">
      <t>カイシュウ</t>
    </rPh>
    <rPh sb="4" eb="6">
      <t>セッケイ</t>
    </rPh>
    <phoneticPr fontId="2"/>
  </si>
  <si>
    <t>設備導入・設置</t>
    <rPh sb="0" eb="2">
      <t>セツビ</t>
    </rPh>
    <rPh sb="2" eb="4">
      <t>ドウニュウ</t>
    </rPh>
    <rPh sb="5" eb="7">
      <t>セッチ</t>
    </rPh>
    <phoneticPr fontId="2"/>
  </si>
  <si>
    <t>使用方法の習得</t>
    <rPh sb="0" eb="2">
      <t>シヨウ</t>
    </rPh>
    <rPh sb="2" eb="4">
      <t>ホウホウ</t>
    </rPh>
    <rPh sb="5" eb="7">
      <t>シュウトク</t>
    </rPh>
    <phoneticPr fontId="2"/>
  </si>
  <si>
    <t>販促コンテンツの検討</t>
    <rPh sb="0" eb="2">
      <t>ハンソク</t>
    </rPh>
    <rPh sb="8" eb="10">
      <t>ケントウ</t>
    </rPh>
    <phoneticPr fontId="2"/>
  </si>
  <si>
    <t>新事業開始</t>
    <rPh sb="0" eb="3">
      <t>シンジギョウ</t>
    </rPh>
    <rPh sb="3" eb="5">
      <t>カイシ</t>
    </rPh>
    <phoneticPr fontId="2"/>
  </si>
  <si>
    <t>△</t>
    <phoneticPr fontId="2"/>
  </si>
  <si>
    <t>チラシの作成</t>
    <rPh sb="4" eb="6">
      <t>サクセイ</t>
    </rPh>
    <phoneticPr fontId="2"/>
  </si>
  <si>
    <t>HPの改修</t>
    <rPh sb="3" eb="5">
      <t>カイシュウ</t>
    </rPh>
    <phoneticPr fontId="2"/>
  </si>
  <si>
    <t>エアレジの導入</t>
    <rPh sb="5" eb="7">
      <t>ドウニュウ</t>
    </rPh>
    <phoneticPr fontId="2"/>
  </si>
  <si>
    <t>予約システムの導入</t>
    <rPh sb="0" eb="2">
      <t>ヨヤク</t>
    </rPh>
    <rPh sb="7" eb="9">
      <t>ドウニュウ</t>
    </rPh>
    <phoneticPr fontId="2"/>
  </si>
  <si>
    <t>スケジュール表</t>
    <rPh sb="6" eb="7">
      <t>ヒョウ</t>
    </rPh>
    <phoneticPr fontId="2"/>
  </si>
  <si>
    <t>分類</t>
    <rPh sb="0" eb="2">
      <t>ブンルイ</t>
    </rPh>
    <phoneticPr fontId="2"/>
  </si>
  <si>
    <t>取得予定価格</t>
    <rPh sb="0" eb="2">
      <t>シュトク</t>
    </rPh>
    <rPh sb="2" eb="4">
      <t>ヨテイ</t>
    </rPh>
    <rPh sb="4" eb="6">
      <t>カカク</t>
    </rPh>
    <phoneticPr fontId="2"/>
  </si>
  <si>
    <t>名称</t>
    <rPh sb="0" eb="2">
      <t>メイショウ</t>
    </rPh>
    <phoneticPr fontId="2"/>
  </si>
  <si>
    <t>別紙１</t>
    <rPh sb="0" eb="2">
      <t>ベッシ</t>
    </rPh>
    <phoneticPr fontId="2"/>
  </si>
  <si>
    <t>別紙　１</t>
    <rPh sb="0" eb="2">
      <t>ベッシ</t>
    </rPh>
    <phoneticPr fontId="2"/>
  </si>
  <si>
    <t>【資金調達計画】</t>
    <rPh sb="1" eb="3">
      <t>シキン</t>
    </rPh>
    <rPh sb="3" eb="5">
      <t>チョウタツ</t>
    </rPh>
    <rPh sb="5" eb="7">
      <t>ケイカク</t>
    </rPh>
    <phoneticPr fontId="2"/>
  </si>
  <si>
    <t>合計　　a</t>
    <rPh sb="0" eb="2">
      <t>ゴウケイ</t>
    </rPh>
    <phoneticPr fontId="2"/>
  </si>
  <si>
    <t>取得資産支出合計 a</t>
    <rPh sb="0" eb="2">
      <t>シュトク</t>
    </rPh>
    <rPh sb="2" eb="4">
      <t>シサン</t>
    </rPh>
    <rPh sb="4" eb="6">
      <t>シシュツ</t>
    </rPh>
    <rPh sb="6" eb="8">
      <t>ゴウケイ</t>
    </rPh>
    <phoneticPr fontId="2"/>
  </si>
  <si>
    <t>その他補助対象支出合計　b</t>
    <rPh sb="2" eb="3">
      <t>タ</t>
    </rPh>
    <rPh sb="3" eb="5">
      <t>ホジョ</t>
    </rPh>
    <rPh sb="5" eb="7">
      <t>タイショウ</t>
    </rPh>
    <rPh sb="7" eb="9">
      <t>シシュツ</t>
    </rPh>
    <rPh sb="9" eb="11">
      <t>ゴウケイ</t>
    </rPh>
    <phoneticPr fontId="2"/>
  </si>
  <si>
    <t>補助対象支出合計   c</t>
    <rPh sb="0" eb="2">
      <t>ホジョ</t>
    </rPh>
    <rPh sb="2" eb="4">
      <t>タイショウ</t>
    </rPh>
    <rPh sb="4" eb="6">
      <t>シシュツ</t>
    </rPh>
    <rPh sb="6" eb="8">
      <t>ゴウケイ</t>
    </rPh>
    <phoneticPr fontId="2"/>
  </si>
  <si>
    <t>その他支出（初期投資）ｄ</t>
    <rPh sb="2" eb="3">
      <t>タ</t>
    </rPh>
    <rPh sb="3" eb="5">
      <t>シシュツ</t>
    </rPh>
    <rPh sb="6" eb="8">
      <t>ショキ</t>
    </rPh>
    <rPh sb="8" eb="10">
      <t>トウシ</t>
    </rPh>
    <phoneticPr fontId="2"/>
  </si>
  <si>
    <t>支出合計　　e</t>
    <rPh sb="0" eb="2">
      <t>シシュツ</t>
    </rPh>
    <rPh sb="2" eb="4">
      <t>ゴウケイ</t>
    </rPh>
    <phoneticPr fontId="2"/>
  </si>
  <si>
    <t>備考</t>
    <rPh sb="0" eb="2">
      <t>ビコウ</t>
    </rPh>
    <phoneticPr fontId="2"/>
  </si>
  <si>
    <t xml:space="preserve"> 【本事業により取得する主な資産】</t>
    <phoneticPr fontId="2"/>
  </si>
  <si>
    <t>借入金</t>
    <rPh sb="0" eb="2">
      <t>カリイレ</t>
    </rPh>
    <rPh sb="2" eb="3">
      <t>キン</t>
    </rPh>
    <phoneticPr fontId="2"/>
  </si>
  <si>
    <t>〇〇銀行　商談済</t>
    <rPh sb="2" eb="4">
      <t>ギンコウ</t>
    </rPh>
    <rPh sb="5" eb="7">
      <t>ショウダン</t>
    </rPh>
    <rPh sb="7" eb="8">
      <t>スミ</t>
    </rPh>
    <phoneticPr fontId="2"/>
  </si>
  <si>
    <t>自己資金</t>
    <rPh sb="0" eb="2">
      <t>ジコ</t>
    </rPh>
    <rPh sb="2" eb="4">
      <t>シキン</t>
    </rPh>
    <phoneticPr fontId="2"/>
  </si>
  <si>
    <t>調達合計　ｆ</t>
    <rPh sb="0" eb="2">
      <t>チョウタツ</t>
    </rPh>
    <rPh sb="2" eb="4">
      <t>ゴウケイ</t>
    </rPh>
    <phoneticPr fontId="2"/>
  </si>
  <si>
    <t>当補助金　　　　　ｇ</t>
    <rPh sb="0" eb="1">
      <t>トウ</t>
    </rPh>
    <rPh sb="1" eb="4">
      <t>ホジョキン</t>
    </rPh>
    <phoneticPr fontId="2"/>
  </si>
  <si>
    <t>補助金入金までの資金</t>
    <rPh sb="0" eb="3">
      <t>ホジョキン</t>
    </rPh>
    <rPh sb="3" eb="5">
      <t>ニュウキン</t>
    </rPh>
    <rPh sb="8" eb="10">
      <t>シキン</t>
    </rPh>
    <phoneticPr fontId="2"/>
  </si>
  <si>
    <t>〇〇銀行より短期借入</t>
    <rPh sb="2" eb="4">
      <t>ギンコウ</t>
    </rPh>
    <rPh sb="6" eb="8">
      <t>タンキ</t>
    </rPh>
    <rPh sb="8" eb="10">
      <t>カリイレ</t>
    </rPh>
    <phoneticPr fontId="2"/>
  </si>
  <si>
    <t>資金・・・・</t>
    <rPh sb="0" eb="2">
      <t>シキン</t>
    </rPh>
    <phoneticPr fontId="2"/>
  </si>
  <si>
    <t>別紙２</t>
    <rPh sb="0" eb="2">
      <t>ベッシ</t>
    </rPh>
    <phoneticPr fontId="2"/>
  </si>
  <si>
    <t>【収支計画】</t>
    <rPh sb="1" eb="3">
      <t>シュウシ</t>
    </rPh>
    <rPh sb="3" eb="5">
      <t>ケイカク</t>
    </rPh>
    <phoneticPr fontId="2"/>
  </si>
  <si>
    <t>勘定科目</t>
    <rPh sb="0" eb="2">
      <t>カンジョウ</t>
    </rPh>
    <rPh sb="2" eb="4">
      <t>カモク</t>
    </rPh>
    <phoneticPr fontId="2"/>
  </si>
  <si>
    <t>売上高</t>
    <rPh sb="0" eb="2">
      <t>ウリアゲ</t>
    </rPh>
    <rPh sb="2" eb="3">
      <t>ダカ</t>
    </rPh>
    <phoneticPr fontId="2"/>
  </si>
  <si>
    <t>直近期</t>
    <rPh sb="0" eb="2">
      <t>チョッキン</t>
    </rPh>
    <rPh sb="2" eb="3">
      <t>キ</t>
    </rPh>
    <phoneticPr fontId="2"/>
  </si>
  <si>
    <t>1年目</t>
    <rPh sb="1" eb="3">
      <t>ネンメ</t>
    </rPh>
    <phoneticPr fontId="2"/>
  </si>
  <si>
    <t>2年目</t>
    <rPh sb="1" eb="3">
      <t>ネンメ</t>
    </rPh>
    <phoneticPr fontId="2"/>
  </si>
  <si>
    <t>期</t>
    <rPh sb="0" eb="1">
      <t>キ</t>
    </rPh>
    <phoneticPr fontId="2"/>
  </si>
  <si>
    <t>3年目</t>
    <rPh sb="1" eb="3">
      <t>ネンメ</t>
    </rPh>
    <phoneticPr fontId="2"/>
  </si>
  <si>
    <t>4年目</t>
    <rPh sb="1" eb="3">
      <t>ネンメ</t>
    </rPh>
    <phoneticPr fontId="2"/>
  </si>
  <si>
    <t>5年目</t>
    <rPh sb="1" eb="3">
      <t>ネンメ</t>
    </rPh>
    <phoneticPr fontId="2"/>
  </si>
  <si>
    <t>材料費</t>
    <rPh sb="0" eb="3">
      <t>ザイリョウヒ</t>
    </rPh>
    <phoneticPr fontId="2"/>
  </si>
  <si>
    <t>労務費</t>
    <rPh sb="0" eb="3">
      <t>ロウムヒ</t>
    </rPh>
    <phoneticPr fontId="2"/>
  </si>
  <si>
    <t>外注費</t>
    <rPh sb="0" eb="3">
      <t>ガイチュウヒ</t>
    </rPh>
    <phoneticPr fontId="2"/>
  </si>
  <si>
    <t>その他経費</t>
    <rPh sb="2" eb="3">
      <t>タ</t>
    </rPh>
    <rPh sb="3" eb="5">
      <t>ケイヒ</t>
    </rPh>
    <phoneticPr fontId="2"/>
  </si>
  <si>
    <t>棚卸差</t>
    <rPh sb="0" eb="2">
      <t>タナオロシ</t>
    </rPh>
    <rPh sb="2" eb="3">
      <t>サ</t>
    </rPh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</si>
  <si>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</si>
  <si>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5">
      <t>ソウリエキ</t>
    </rPh>
    <phoneticPr fontId="2"/>
  </si>
  <si>
    <t>人件費</t>
    <rPh sb="0" eb="3">
      <t>ジンケンヒ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</si>
  <si>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</si>
  <si>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①　新規事業</t>
    <rPh sb="2" eb="4">
      <t>シンキ</t>
    </rPh>
    <rPh sb="4" eb="6">
      <t>ジギョウ</t>
    </rPh>
    <phoneticPr fontId="2"/>
  </si>
  <si>
    <t>販管費合計</t>
    <rPh sb="0" eb="3">
      <t>ハンカンヒ</t>
    </rPh>
    <rPh sb="3" eb="5">
      <t>ゴウケイ</t>
    </rPh>
    <phoneticPr fontId="2"/>
  </si>
  <si>
    <t>営業利益</t>
    <rPh sb="0" eb="2">
      <t>エイギョウ</t>
    </rPh>
    <rPh sb="2" eb="4">
      <t>リエキ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</si>
  <si>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</si>
  <si>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経常利益</t>
    <rPh sb="0" eb="2">
      <t>ケイジョウ</t>
    </rPh>
    <rPh sb="2" eb="4">
      <t>リエキ</t>
    </rPh>
    <phoneticPr fontId="2"/>
  </si>
  <si>
    <t>営業外収入</t>
    <rPh sb="0" eb="3">
      <t>エイギョウガイ</t>
    </rPh>
    <rPh sb="3" eb="5">
      <t>シュウニュウ</t>
    </rPh>
    <phoneticPr fontId="2"/>
  </si>
  <si>
    <t>営業外費用</t>
    <rPh sb="0" eb="3">
      <t>エイギョウガイ</t>
    </rPh>
    <rPh sb="3" eb="5">
      <t>ヒヨウ</t>
    </rPh>
    <phoneticPr fontId="2"/>
  </si>
  <si>
    <t>伸び率</t>
    <rPh sb="0" eb="1">
      <t>ノ</t>
    </rPh>
    <rPh sb="2" eb="3">
      <t>リツ</t>
    </rPh>
    <phoneticPr fontId="2"/>
  </si>
  <si>
    <t>②　既存事業</t>
    <rPh sb="2" eb="4">
      <t>キソン</t>
    </rPh>
    <rPh sb="4" eb="6">
      <t>ジギョウ</t>
    </rPh>
    <phoneticPr fontId="2"/>
  </si>
  <si>
    <t>①　全体事業</t>
    <rPh sb="2" eb="4">
      <t>ゼンタイ</t>
    </rPh>
    <rPh sb="4" eb="6">
      <t>ジギョウ</t>
    </rPh>
    <phoneticPr fontId="2"/>
  </si>
  <si>
    <t>建物</t>
    <rPh sb="0" eb="2">
      <t>タテモノ</t>
    </rPh>
    <phoneticPr fontId="2"/>
  </si>
  <si>
    <t>内装</t>
    <rPh sb="0" eb="2">
      <t>ナイソウ</t>
    </rPh>
    <phoneticPr fontId="2"/>
  </si>
  <si>
    <t>機械</t>
    <rPh sb="0" eb="2">
      <t>キカイ</t>
    </rPh>
    <phoneticPr fontId="2"/>
  </si>
  <si>
    <t>耐用年数</t>
    <rPh sb="0" eb="4">
      <t>タイヨウネンスウ</t>
    </rPh>
    <phoneticPr fontId="2"/>
  </si>
  <si>
    <t>取得価格</t>
    <rPh sb="0" eb="2">
      <t>シュトク</t>
    </rPh>
    <rPh sb="2" eb="4">
      <t>カカク</t>
    </rPh>
    <phoneticPr fontId="2"/>
  </si>
  <si>
    <t>償却額</t>
    <rPh sb="0" eb="3">
      <t>ショウキャクガク</t>
    </rPh>
    <phoneticPr fontId="2"/>
  </si>
  <si>
    <t>※減価償却費</t>
    <rPh sb="1" eb="3">
      <t>ゲンカ</t>
    </rPh>
    <rPh sb="3" eb="5">
      <t>ショウキャク</t>
    </rPh>
    <rPh sb="5" eb="6">
      <t>ヒ</t>
    </rPh>
    <phoneticPr fontId="2"/>
  </si>
  <si>
    <t>※積算根拠</t>
    <rPh sb="1" eb="3">
      <t>セキサン</t>
    </rPh>
    <rPh sb="3" eb="5">
      <t>コンキョ</t>
    </rPh>
    <phoneticPr fontId="2"/>
  </si>
  <si>
    <t>②　売上原価根拠</t>
    <rPh sb="2" eb="4">
      <t>ウリアゲ</t>
    </rPh>
    <rPh sb="4" eb="6">
      <t>ゲンカ</t>
    </rPh>
    <rPh sb="6" eb="8">
      <t>コンキョ</t>
    </rPh>
    <phoneticPr fontId="2"/>
  </si>
  <si>
    <t>③　販管費根拠</t>
    <rPh sb="2" eb="5">
      <t>ハンカンヒ</t>
    </rPh>
    <rPh sb="5" eb="7">
      <t>コンキョ</t>
    </rPh>
    <phoneticPr fontId="2"/>
  </si>
  <si>
    <t>①　売上根拠</t>
    <rPh sb="2" eb="4">
      <t>ウリア</t>
    </rPh>
    <rPh sb="4" eb="6">
      <t>コンキョ</t>
    </rPh>
    <phoneticPr fontId="2"/>
  </si>
  <si>
    <t>[ 年 月]</t>
  </si>
  <si>
    <t>補助事業終了年度</t>
  </si>
  <si>
    <t>１年後</t>
  </si>
  <si>
    <t>２年後</t>
  </si>
  <si>
    <t>３年後</t>
  </si>
  <si>
    <t>４年後</t>
  </si>
  <si>
    <t>５年後</t>
  </si>
  <si>
    <t>① 売上高</t>
  </si>
  <si>
    <t>② 営業利益</t>
  </si>
  <si>
    <t>③ 経常利益</t>
  </si>
  <si>
    <t>④ 人件費</t>
  </si>
  <si>
    <t>⑤ 減価償却費</t>
  </si>
  <si>
    <t>付加価値額(②+④+⑤)</t>
  </si>
  <si>
    <t>伸び率（％）</t>
  </si>
  <si>
    <t>従業員一人あたりの付加価値額伸び率（％）</t>
  </si>
  <si>
    <r>
      <t>従業員数</t>
    </r>
    <r>
      <rPr>
        <sz val="8"/>
        <color rgb="FF000000"/>
        <rFont val="ＭＳ ゴシック"/>
        <family val="3"/>
        <charset val="128"/>
      </rPr>
      <t>（任意）</t>
    </r>
  </si>
  <si>
    <r>
      <t>従業員一人あたりの付加価値額</t>
    </r>
    <r>
      <rPr>
        <sz val="8"/>
        <color rgb="FF000000"/>
        <rFont val="ＭＳ ゴシック"/>
        <family val="3"/>
        <charset val="128"/>
      </rPr>
      <t>（任意）</t>
    </r>
  </si>
  <si>
    <t>直近の決算年度</t>
    <phoneticPr fontId="2"/>
  </si>
  <si>
    <t>(基準年度)</t>
    <phoneticPr fontId="2"/>
  </si>
  <si>
    <t>今期見通し</t>
    <rPh sb="0" eb="2">
      <t>コンキ</t>
    </rPh>
    <rPh sb="2" eb="4">
      <t>ミトオ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</si>
</sst>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Tahoma"/>
      <family val="2"/>
      <charset val="1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6"/>
      <color rgb="FF000000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rgb="FF000000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right"/>
    </xf>
    <xf numFmtId="38" fontId="0" fillId="0" borderId="0" xfId="1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38" fontId="0" fillId="2" borderId="1" xfId="1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3" fillId="2" borderId="1" xfId="0" applyFont="1" applyFill="1" applyBorder="1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2" borderId="1" xfId="1" applyFont="1" applyFill="1" applyBorder="1">
      <alignment vertical="center"/>
    </xf>
    <xf numFmtId="0" fontId="0" fillId="3" borderId="1" xfId="0" applyFill="1" applyBorder="1">
      <alignment vertical="center"/>
    </xf>
    <xf numFmtId="38" fontId="0" fillId="3" borderId="1" xfId="1" applyFont="1" applyFill="1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38" fontId="0" fillId="0" borderId="1" xfId="0" applyNumberFormat="1" applyBorder="1" applyAlignment="1">
      <alignment horizontal="right" vertical="center" wrapText="1"/>
    </xf>
    <xf numFmtId="38" fontId="0" fillId="0" borderId="0" xfId="1" applyFont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1" xfId="0" applyFill="1" applyBorder="1" applyAlignment="1">
      <alignment horizontal="center" vertical="center"/>
    </xf>
    <xf numFmtId="38" fontId="4" fillId="0" borderId="1" xfId="1" applyFont="1" applyBorder="1">
      <alignment vertical="center"/>
    </xf>
    <xf numFmtId="0" fontId="0" fillId="0" borderId="5" xfId="0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38" fontId="0" fillId="0" borderId="8" xfId="0" applyNumberForma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38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justify" vertical="center" wrapText="1"/>
    </xf>
    <xf numFmtId="38" fontId="5" fillId="4" borderId="1" xfId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5" fillId="4" borderId="10" xfId="0" applyFont="1" applyFill="1" applyBorder="1" applyAlignment="1">
      <alignment horizontal="right" vertical="center" wrapText="1"/>
    </xf>
    <xf numFmtId="0" fontId="5" fillId="4" borderId="1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8" fontId="11" fillId="2" borderId="1" xfId="1" applyFont="1" applyFill="1" applyBorder="1" applyAlignment="1">
      <alignment horizontal="center" vertical="center"/>
    </xf>
    <xf numFmtId="9" fontId="0" fillId="0" borderId="1" xfId="2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D5A12-07B9-4C22-95BA-21F2666A7A0A}">
  <dimension ref="A1:E47"/>
  <sheetViews>
    <sheetView showGridLines="0" topLeftCell="A7" workbookViewId="0">
      <selection activeCell="H8" sqref="H8"/>
    </sheetView>
  </sheetViews>
  <sheetFormatPr defaultRowHeight="18" x14ac:dyDescent="0.55000000000000004"/>
  <cols>
    <col min="1" max="1" width="21.5" customWidth="1"/>
    <col min="2" max="2" width="14.33203125" bestFit="1" customWidth="1"/>
    <col min="3" max="3" width="23.75" customWidth="1"/>
    <col min="4" max="4" width="37.4140625" customWidth="1"/>
    <col min="5" max="5" width="12.33203125" style="4" bestFit="1" customWidth="1"/>
  </cols>
  <sheetData>
    <row r="1" spans="1:5" s="1" customFormat="1" ht="29.5" customHeight="1" x14ac:dyDescent="0.55000000000000004">
      <c r="A1" s="1" t="s">
        <v>13</v>
      </c>
      <c r="E1" s="3" t="s">
        <v>48</v>
      </c>
    </row>
    <row r="2" spans="1:5" s="2" customFormat="1" x14ac:dyDescent="0.55000000000000004">
      <c r="A2" s="5" t="s">
        <v>45</v>
      </c>
      <c r="B2" s="5" t="s">
        <v>3</v>
      </c>
      <c r="C2" s="5" t="s">
        <v>47</v>
      </c>
      <c r="D2" s="5" t="s">
        <v>7</v>
      </c>
      <c r="E2" s="6" t="s">
        <v>46</v>
      </c>
    </row>
    <row r="3" spans="1:5" s="2" customFormat="1" x14ac:dyDescent="0.55000000000000004">
      <c r="A3" s="42" t="s">
        <v>14</v>
      </c>
      <c r="B3" s="7" t="s">
        <v>4</v>
      </c>
      <c r="C3" s="7"/>
      <c r="D3" s="8"/>
      <c r="E3" s="9">
        <v>1000</v>
      </c>
    </row>
    <row r="4" spans="1:5" x14ac:dyDescent="0.55000000000000004">
      <c r="A4" s="42"/>
      <c r="B4" s="10"/>
      <c r="C4" s="10"/>
      <c r="D4" s="10"/>
      <c r="E4" s="9"/>
    </row>
    <row r="5" spans="1:5" x14ac:dyDescent="0.55000000000000004">
      <c r="A5" s="42"/>
      <c r="B5" s="10"/>
      <c r="C5" s="10"/>
      <c r="D5" s="10"/>
      <c r="E5" s="9"/>
    </row>
    <row r="6" spans="1:5" x14ac:dyDescent="0.55000000000000004">
      <c r="A6" s="42"/>
      <c r="B6" s="10"/>
      <c r="C6" s="10"/>
      <c r="D6" s="10"/>
      <c r="E6" s="9"/>
    </row>
    <row r="7" spans="1:5" x14ac:dyDescent="0.55000000000000004">
      <c r="A7" s="42"/>
      <c r="B7" s="11" t="s">
        <v>5</v>
      </c>
      <c r="C7" s="11"/>
      <c r="D7" s="11"/>
      <c r="E7" s="12">
        <f>SUM(E3:E6)</f>
        <v>1000</v>
      </c>
    </row>
    <row r="8" spans="1:5" x14ac:dyDescent="0.55000000000000004">
      <c r="A8" s="42"/>
      <c r="B8" s="10" t="s">
        <v>8</v>
      </c>
      <c r="C8" s="10"/>
      <c r="D8" s="10"/>
      <c r="E8" s="9">
        <v>0</v>
      </c>
    </row>
    <row r="9" spans="1:5" x14ac:dyDescent="0.55000000000000004">
      <c r="A9" s="42"/>
      <c r="B9" s="10"/>
      <c r="C9" s="10"/>
      <c r="D9" s="10"/>
      <c r="E9" s="9"/>
    </row>
    <row r="10" spans="1:5" x14ac:dyDescent="0.55000000000000004">
      <c r="A10" s="42"/>
      <c r="B10" s="10"/>
      <c r="C10" s="10"/>
      <c r="D10" s="10"/>
      <c r="E10" s="9"/>
    </row>
    <row r="11" spans="1:5" x14ac:dyDescent="0.55000000000000004">
      <c r="A11" s="42"/>
      <c r="B11" s="10"/>
      <c r="C11" s="10"/>
      <c r="D11" s="10"/>
      <c r="E11" s="9"/>
    </row>
    <row r="12" spans="1:5" x14ac:dyDescent="0.55000000000000004">
      <c r="A12" s="42"/>
      <c r="B12" s="10"/>
      <c r="C12" s="10"/>
      <c r="D12" s="10"/>
      <c r="E12" s="9"/>
    </row>
    <row r="13" spans="1:5" x14ac:dyDescent="0.55000000000000004">
      <c r="A13" s="42"/>
      <c r="B13" s="10"/>
      <c r="C13" s="10"/>
      <c r="D13" s="10"/>
      <c r="E13" s="9"/>
    </row>
    <row r="14" spans="1:5" x14ac:dyDescent="0.55000000000000004">
      <c r="A14" s="42"/>
      <c r="B14" s="10"/>
      <c r="C14" s="10"/>
      <c r="D14" s="10"/>
      <c r="E14" s="9"/>
    </row>
    <row r="15" spans="1:5" x14ac:dyDescent="0.55000000000000004">
      <c r="A15" s="42"/>
      <c r="B15" s="11" t="s">
        <v>9</v>
      </c>
      <c r="C15" s="11"/>
      <c r="D15" s="11"/>
      <c r="E15" s="12">
        <f>SUM(E8:E14)</f>
        <v>0</v>
      </c>
    </row>
    <row r="16" spans="1:5" x14ac:dyDescent="0.55000000000000004">
      <c r="A16" s="42"/>
      <c r="B16" s="10" t="s">
        <v>10</v>
      </c>
      <c r="C16" s="10"/>
      <c r="D16" s="10"/>
      <c r="E16" s="9">
        <v>0</v>
      </c>
    </row>
    <row r="17" spans="1:5" x14ac:dyDescent="0.55000000000000004">
      <c r="A17" s="42"/>
      <c r="B17" s="10"/>
      <c r="C17" s="10"/>
      <c r="D17" s="10"/>
      <c r="E17" s="9"/>
    </row>
    <row r="18" spans="1:5" x14ac:dyDescent="0.55000000000000004">
      <c r="A18" s="42"/>
      <c r="B18" s="10"/>
      <c r="C18" s="10"/>
      <c r="D18" s="10"/>
      <c r="E18" s="9"/>
    </row>
    <row r="19" spans="1:5" x14ac:dyDescent="0.55000000000000004">
      <c r="A19" s="42"/>
      <c r="B19" s="10"/>
      <c r="C19" s="10"/>
      <c r="D19" s="10"/>
      <c r="E19" s="9"/>
    </row>
    <row r="20" spans="1:5" x14ac:dyDescent="0.55000000000000004">
      <c r="A20" s="42"/>
      <c r="B20" s="10"/>
      <c r="C20" s="10"/>
      <c r="D20" s="10"/>
      <c r="E20" s="9"/>
    </row>
    <row r="21" spans="1:5" x14ac:dyDescent="0.55000000000000004">
      <c r="A21" s="42"/>
      <c r="B21" s="11" t="s">
        <v>12</v>
      </c>
      <c r="C21" s="11"/>
      <c r="D21" s="11"/>
      <c r="E21" s="12">
        <f>SUM(E16:E20)</f>
        <v>0</v>
      </c>
    </row>
    <row r="22" spans="1:5" ht="30" customHeight="1" x14ac:dyDescent="0.55000000000000004">
      <c r="A22" s="5" t="s">
        <v>15</v>
      </c>
      <c r="B22" s="11"/>
      <c r="C22" s="11"/>
      <c r="D22" s="11"/>
      <c r="E22" s="12">
        <f>E7+E15+E21</f>
        <v>1000</v>
      </c>
    </row>
    <row r="27" spans="1:5" x14ac:dyDescent="0.55000000000000004">
      <c r="A27" s="5" t="s">
        <v>1</v>
      </c>
      <c r="B27" s="5" t="s">
        <v>3</v>
      </c>
      <c r="C27" s="5" t="s">
        <v>6</v>
      </c>
      <c r="D27" s="5" t="s">
        <v>7</v>
      </c>
      <c r="E27" s="6" t="s">
        <v>11</v>
      </c>
    </row>
    <row r="28" spans="1:5" x14ac:dyDescent="0.55000000000000004">
      <c r="A28" s="43" t="s">
        <v>20</v>
      </c>
      <c r="B28" s="7" t="s">
        <v>16</v>
      </c>
      <c r="C28" s="7"/>
      <c r="D28" s="8"/>
      <c r="E28" s="9">
        <v>1000</v>
      </c>
    </row>
    <row r="29" spans="1:5" x14ac:dyDescent="0.55000000000000004">
      <c r="A29" s="43"/>
      <c r="B29" s="10"/>
      <c r="C29" s="10"/>
      <c r="D29" s="10"/>
      <c r="E29" s="9"/>
    </row>
    <row r="30" spans="1:5" x14ac:dyDescent="0.55000000000000004">
      <c r="A30" s="43"/>
      <c r="B30" s="10"/>
      <c r="C30" s="10"/>
      <c r="D30" s="10"/>
      <c r="E30" s="9"/>
    </row>
    <row r="31" spans="1:5" x14ac:dyDescent="0.55000000000000004">
      <c r="A31" s="43"/>
      <c r="B31" s="10"/>
      <c r="C31" s="10"/>
      <c r="D31" s="10"/>
      <c r="E31" s="9"/>
    </row>
    <row r="32" spans="1:5" x14ac:dyDescent="0.55000000000000004">
      <c r="A32" s="43"/>
      <c r="B32" s="11" t="s">
        <v>17</v>
      </c>
      <c r="C32" s="11"/>
      <c r="D32" s="11"/>
      <c r="E32" s="12">
        <f>SUM(E28:E31)</f>
        <v>1000</v>
      </c>
    </row>
    <row r="33" spans="1:5" x14ac:dyDescent="0.55000000000000004">
      <c r="A33" s="43"/>
      <c r="B33" s="10" t="s">
        <v>18</v>
      </c>
      <c r="C33" s="10"/>
      <c r="D33" s="10"/>
      <c r="E33" s="9">
        <v>0</v>
      </c>
    </row>
    <row r="34" spans="1:5" x14ac:dyDescent="0.55000000000000004">
      <c r="A34" s="43"/>
      <c r="B34" s="10"/>
      <c r="C34" s="10"/>
      <c r="D34" s="10"/>
      <c r="E34" s="9"/>
    </row>
    <row r="35" spans="1:5" x14ac:dyDescent="0.55000000000000004">
      <c r="A35" s="43"/>
      <c r="B35" s="10"/>
      <c r="C35" s="10"/>
      <c r="D35" s="10"/>
      <c r="E35" s="9"/>
    </row>
    <row r="36" spans="1:5" x14ac:dyDescent="0.55000000000000004">
      <c r="A36" s="43"/>
      <c r="B36" s="10"/>
      <c r="C36" s="10"/>
      <c r="D36" s="10"/>
      <c r="E36" s="9"/>
    </row>
    <row r="37" spans="1:5" x14ac:dyDescent="0.55000000000000004">
      <c r="A37" s="43"/>
      <c r="B37" s="10"/>
      <c r="C37" s="10"/>
      <c r="D37" s="10"/>
      <c r="E37" s="9"/>
    </row>
    <row r="38" spans="1:5" x14ac:dyDescent="0.55000000000000004">
      <c r="A38" s="43"/>
      <c r="B38" s="10"/>
      <c r="C38" s="10"/>
      <c r="D38" s="10"/>
      <c r="E38" s="9"/>
    </row>
    <row r="39" spans="1:5" x14ac:dyDescent="0.55000000000000004">
      <c r="A39" s="43"/>
      <c r="B39" s="10"/>
      <c r="C39" s="10"/>
      <c r="D39" s="10"/>
      <c r="E39" s="9"/>
    </row>
    <row r="40" spans="1:5" x14ac:dyDescent="0.55000000000000004">
      <c r="A40" s="43"/>
      <c r="B40" s="11" t="s">
        <v>19</v>
      </c>
      <c r="C40" s="11"/>
      <c r="D40" s="11"/>
      <c r="E40" s="12">
        <f>SUM(E33:E39)</f>
        <v>0</v>
      </c>
    </row>
    <row r="41" spans="1:5" x14ac:dyDescent="0.55000000000000004">
      <c r="A41" s="43"/>
      <c r="B41" s="10" t="s">
        <v>10</v>
      </c>
      <c r="C41" s="10"/>
      <c r="D41" s="10"/>
      <c r="E41" s="9">
        <v>0</v>
      </c>
    </row>
    <row r="42" spans="1:5" x14ac:dyDescent="0.55000000000000004">
      <c r="A42" s="43"/>
      <c r="B42" s="10"/>
      <c r="C42" s="10"/>
      <c r="D42" s="10"/>
      <c r="E42" s="9"/>
    </row>
    <row r="43" spans="1:5" x14ac:dyDescent="0.55000000000000004">
      <c r="A43" s="43"/>
      <c r="B43" s="10"/>
      <c r="C43" s="10"/>
      <c r="D43" s="10"/>
      <c r="E43" s="9"/>
    </row>
    <row r="44" spans="1:5" x14ac:dyDescent="0.55000000000000004">
      <c r="A44" s="43"/>
      <c r="B44" s="10"/>
      <c r="C44" s="10"/>
      <c r="D44" s="10"/>
      <c r="E44" s="9"/>
    </row>
    <row r="45" spans="1:5" x14ac:dyDescent="0.55000000000000004">
      <c r="A45" s="43"/>
      <c r="B45" s="10"/>
      <c r="C45" s="10"/>
      <c r="D45" s="10"/>
      <c r="E45" s="9"/>
    </row>
    <row r="46" spans="1:5" x14ac:dyDescent="0.55000000000000004">
      <c r="A46" s="43"/>
      <c r="B46" s="11" t="s">
        <v>12</v>
      </c>
      <c r="C46" s="11"/>
      <c r="D46" s="11"/>
      <c r="E46" s="12">
        <f>SUM(E41:E45)</f>
        <v>0</v>
      </c>
    </row>
    <row r="47" spans="1:5" x14ac:dyDescent="0.55000000000000004">
      <c r="A47" s="5" t="s">
        <v>2</v>
      </c>
      <c r="B47" s="11"/>
      <c r="C47" s="11"/>
      <c r="D47" s="11"/>
      <c r="E47" s="12">
        <f>E32+E40+E46</f>
        <v>1000</v>
      </c>
    </row>
  </sheetData>
  <mergeCells count="2">
    <mergeCell ref="A3:A21"/>
    <mergeCell ref="A28:A46"/>
  </mergeCells>
  <phoneticPr fontId="2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2FAB7-01DF-4BFC-9F44-5636A6A62F5D}">
  <dimension ref="A1:H25"/>
  <sheetViews>
    <sheetView showGridLines="0" tabSelected="1" topLeftCell="A10" workbookViewId="0">
      <selection activeCell="B26" sqref="B26"/>
    </sheetView>
  </sheetViews>
  <sheetFormatPr defaultRowHeight="18" x14ac:dyDescent="0.55000000000000004"/>
  <cols>
    <col min="1" max="1" width="19.75" customWidth="1"/>
    <col min="2" max="2" width="12.25" customWidth="1"/>
    <col min="3" max="3" width="12.33203125" style="17" bestFit="1" customWidth="1"/>
    <col min="4" max="4" width="16.58203125" customWidth="1"/>
    <col min="5" max="5" width="1.58203125" customWidth="1"/>
    <col min="6" max="6" width="22.4140625" customWidth="1"/>
    <col min="7" max="7" width="8.6640625" style="17"/>
    <col min="8" max="8" width="22.08203125" customWidth="1"/>
    <col min="9" max="9" width="8.6640625" customWidth="1"/>
  </cols>
  <sheetData>
    <row r="1" spans="1:8" ht="30" customHeight="1" x14ac:dyDescent="0.55000000000000004">
      <c r="A1" s="1" t="s">
        <v>58</v>
      </c>
      <c r="F1" s="15" t="s">
        <v>50</v>
      </c>
      <c r="H1" s="14" t="s">
        <v>49</v>
      </c>
    </row>
    <row r="2" spans="1:8" s="2" customFormat="1" x14ac:dyDescent="0.55000000000000004">
      <c r="A2" s="5" t="s">
        <v>47</v>
      </c>
      <c r="B2" s="5" t="s">
        <v>45</v>
      </c>
      <c r="C2" s="6" t="s">
        <v>46</v>
      </c>
      <c r="D2" s="5" t="s">
        <v>0</v>
      </c>
      <c r="F2" s="5"/>
      <c r="G2" s="6" t="s">
        <v>11</v>
      </c>
      <c r="H2" s="5" t="s">
        <v>57</v>
      </c>
    </row>
    <row r="3" spans="1:8" x14ac:dyDescent="0.55000000000000004">
      <c r="A3" s="10"/>
      <c r="B3" s="10"/>
      <c r="C3" s="18"/>
      <c r="D3" s="10"/>
      <c r="F3" s="10"/>
      <c r="G3" s="18"/>
      <c r="H3" s="10"/>
    </row>
    <row r="4" spans="1:8" x14ac:dyDescent="0.55000000000000004">
      <c r="A4" s="10"/>
      <c r="B4" s="10"/>
      <c r="C4" s="18"/>
      <c r="D4" s="10"/>
      <c r="F4" s="10"/>
      <c r="G4" s="18"/>
      <c r="H4" s="10"/>
    </row>
    <row r="5" spans="1:8" x14ac:dyDescent="0.55000000000000004">
      <c r="A5" s="10"/>
      <c r="B5" s="10"/>
      <c r="C5" s="18"/>
      <c r="D5" s="10"/>
      <c r="F5" s="10"/>
      <c r="G5" s="18"/>
      <c r="H5" s="10"/>
    </row>
    <row r="6" spans="1:8" x14ac:dyDescent="0.55000000000000004">
      <c r="A6" s="10"/>
      <c r="B6" s="10"/>
      <c r="C6" s="18"/>
      <c r="D6" s="10"/>
      <c r="F6" s="11" t="s">
        <v>52</v>
      </c>
      <c r="G6" s="19">
        <f>SUM(G3:G5)</f>
        <v>0</v>
      </c>
      <c r="H6" s="11"/>
    </row>
    <row r="7" spans="1:8" x14ac:dyDescent="0.55000000000000004">
      <c r="A7" s="10"/>
      <c r="B7" s="10"/>
      <c r="C7" s="18"/>
      <c r="D7" s="10"/>
      <c r="F7" s="10"/>
      <c r="G7" s="18"/>
      <c r="H7" s="10"/>
    </row>
    <row r="8" spans="1:8" x14ac:dyDescent="0.55000000000000004">
      <c r="A8" s="10"/>
      <c r="B8" s="10"/>
      <c r="C8" s="18"/>
      <c r="D8" s="10"/>
      <c r="F8" s="10"/>
      <c r="G8" s="18"/>
      <c r="H8" s="10"/>
    </row>
    <row r="9" spans="1:8" x14ac:dyDescent="0.55000000000000004">
      <c r="A9" s="10"/>
      <c r="B9" s="10"/>
      <c r="C9" s="18"/>
      <c r="D9" s="10"/>
      <c r="F9" s="10"/>
      <c r="G9" s="18"/>
      <c r="H9" s="10"/>
    </row>
    <row r="10" spans="1:8" x14ac:dyDescent="0.55000000000000004">
      <c r="A10" s="10"/>
      <c r="B10" s="10"/>
      <c r="C10" s="18"/>
      <c r="D10" s="10"/>
      <c r="F10" s="16" t="s">
        <v>53</v>
      </c>
      <c r="G10" s="19">
        <f>SUM(G7:G9)</f>
        <v>0</v>
      </c>
      <c r="H10" s="11"/>
    </row>
    <row r="11" spans="1:8" x14ac:dyDescent="0.55000000000000004">
      <c r="A11" s="10"/>
      <c r="B11" s="10"/>
      <c r="C11" s="18"/>
      <c r="D11" s="10"/>
      <c r="F11" s="20" t="s">
        <v>54</v>
      </c>
      <c r="G11" s="21">
        <f>G6+G10</f>
        <v>0</v>
      </c>
      <c r="H11" s="20"/>
    </row>
    <row r="12" spans="1:8" x14ac:dyDescent="0.55000000000000004">
      <c r="A12" s="10"/>
      <c r="B12" s="10"/>
      <c r="C12" s="18"/>
      <c r="D12" s="10"/>
      <c r="F12" s="10"/>
      <c r="G12" s="18">
        <v>0</v>
      </c>
      <c r="H12" s="10"/>
    </row>
    <row r="13" spans="1:8" x14ac:dyDescent="0.55000000000000004">
      <c r="A13" s="10"/>
      <c r="B13" s="10"/>
      <c r="C13" s="18"/>
      <c r="D13" s="10"/>
      <c r="F13" s="10"/>
      <c r="G13" s="18"/>
      <c r="H13" s="10"/>
    </row>
    <row r="14" spans="1:8" x14ac:dyDescent="0.55000000000000004">
      <c r="A14" s="10"/>
      <c r="B14" s="10"/>
      <c r="C14" s="18"/>
      <c r="D14" s="10"/>
      <c r="F14" s="16" t="s">
        <v>55</v>
      </c>
      <c r="G14" s="19">
        <f>SUM(G12:G13)</f>
        <v>0</v>
      </c>
      <c r="H14" s="11"/>
    </row>
    <row r="15" spans="1:8" x14ac:dyDescent="0.55000000000000004">
      <c r="A15" s="10"/>
      <c r="B15" s="10"/>
      <c r="C15" s="18"/>
      <c r="D15" s="10"/>
      <c r="F15" s="11" t="s">
        <v>56</v>
      </c>
      <c r="G15" s="19">
        <f>G11+G14</f>
        <v>0</v>
      </c>
      <c r="H15" s="11"/>
    </row>
    <row r="16" spans="1:8" x14ac:dyDescent="0.55000000000000004">
      <c r="A16" s="10"/>
      <c r="B16" s="10"/>
      <c r="C16" s="18"/>
      <c r="D16" s="10"/>
      <c r="F16" s="10" t="s">
        <v>63</v>
      </c>
      <c r="G16" s="18"/>
      <c r="H16" s="10"/>
    </row>
    <row r="17" spans="1:8" x14ac:dyDescent="0.55000000000000004">
      <c r="A17" s="10"/>
      <c r="B17" s="10"/>
      <c r="C17" s="18"/>
      <c r="D17" s="10"/>
      <c r="F17" s="10" t="s">
        <v>59</v>
      </c>
      <c r="G17" s="18"/>
      <c r="H17" s="10" t="s">
        <v>60</v>
      </c>
    </row>
    <row r="18" spans="1:8" x14ac:dyDescent="0.55000000000000004">
      <c r="A18" s="10"/>
      <c r="B18" s="10"/>
      <c r="C18" s="18"/>
      <c r="D18" s="10"/>
      <c r="F18" s="10" t="s">
        <v>61</v>
      </c>
      <c r="G18" s="18"/>
      <c r="H18" s="10"/>
    </row>
    <row r="19" spans="1:8" x14ac:dyDescent="0.55000000000000004">
      <c r="A19" s="11" t="s">
        <v>51</v>
      </c>
      <c r="B19" s="11"/>
      <c r="C19" s="19">
        <f>SUM(C3:C18)</f>
        <v>0</v>
      </c>
      <c r="D19" s="11"/>
      <c r="F19" s="11" t="s">
        <v>62</v>
      </c>
      <c r="G19" s="19">
        <f>SUM(G16:G18)</f>
        <v>0</v>
      </c>
      <c r="H19" s="11"/>
    </row>
    <row r="20" spans="1:8" x14ac:dyDescent="0.55000000000000004">
      <c r="F20" s="22"/>
      <c r="G20" s="22"/>
      <c r="H20" s="22"/>
    </row>
    <row r="21" spans="1:8" x14ac:dyDescent="0.55000000000000004">
      <c r="A21" s="22"/>
      <c r="B21" s="22"/>
      <c r="C21" s="25"/>
      <c r="D21" s="22"/>
      <c r="E21" s="22"/>
      <c r="F21" s="23" t="s">
        <v>64</v>
      </c>
      <c r="G21" s="24">
        <f>G16</f>
        <v>0</v>
      </c>
      <c r="H21" s="23" t="s">
        <v>65</v>
      </c>
    </row>
    <row r="22" spans="1:8" ht="4" customHeight="1" x14ac:dyDescent="0.55000000000000004">
      <c r="A22" s="22"/>
      <c r="B22" s="22"/>
      <c r="C22" s="25"/>
      <c r="D22" s="22"/>
      <c r="E22" s="22"/>
      <c r="F22" s="22"/>
      <c r="G22" s="22"/>
      <c r="H22" s="22"/>
    </row>
    <row r="23" spans="1:8" x14ac:dyDescent="0.55000000000000004">
      <c r="A23" s="44" t="s">
        <v>66</v>
      </c>
      <c r="B23" s="44"/>
      <c r="C23" s="44"/>
      <c r="D23" s="44"/>
      <c r="E23" s="44"/>
      <c r="F23" s="44"/>
      <c r="G23" s="44"/>
      <c r="H23" s="44"/>
    </row>
    <row r="24" spans="1:8" x14ac:dyDescent="0.55000000000000004">
      <c r="A24" s="44"/>
      <c r="B24" s="44"/>
      <c r="C24" s="44"/>
      <c r="D24" s="44"/>
      <c r="E24" s="44"/>
      <c r="F24" s="44"/>
      <c r="G24" s="44"/>
      <c r="H24" s="44"/>
    </row>
    <row r="25" spans="1:8" ht="31.5" customHeight="1" x14ac:dyDescent="0.55000000000000004">
      <c r="A25" s="44"/>
      <c r="B25" s="44"/>
      <c r="C25" s="44"/>
      <c r="D25" s="44"/>
      <c r="E25" s="44"/>
      <c r="F25" s="44"/>
      <c r="G25" s="44"/>
      <c r="H25" s="44"/>
    </row>
  </sheetData>
  <mergeCells count="1">
    <mergeCell ref="A23:H25"/>
  </mergeCells>
  <phoneticPr fontId="2"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483C4-18CE-456F-88F6-4AC4782E1320}">
  <dimension ref="A1:O21"/>
  <sheetViews>
    <sheetView showGridLines="0" workbookViewId="0">
      <selection activeCell="B30" sqref="B30"/>
    </sheetView>
  </sheetViews>
  <sheetFormatPr defaultRowHeight="18" x14ac:dyDescent="0.55000000000000004"/>
  <cols>
    <col min="2" max="2" width="43.75" customWidth="1"/>
    <col min="4" max="7" width="4.83203125" bestFit="1" customWidth="1"/>
    <col min="8" max="10" width="5" bestFit="1" customWidth="1"/>
    <col min="11" max="11" width="4.83203125" bestFit="1" customWidth="1"/>
    <col min="12" max="12" width="4.9140625" customWidth="1"/>
    <col min="13" max="15" width="4.83203125" bestFit="1" customWidth="1"/>
  </cols>
  <sheetData>
    <row r="1" spans="1:15" ht="31.5" customHeight="1" x14ac:dyDescent="0.55000000000000004">
      <c r="A1" s="1" t="s">
        <v>44</v>
      </c>
      <c r="M1" s="14" t="s">
        <v>67</v>
      </c>
    </row>
    <row r="2" spans="1:15" s="2" customFormat="1" x14ac:dyDescent="0.55000000000000004">
      <c r="A2" s="5" t="s">
        <v>1</v>
      </c>
      <c r="B2" s="5" t="s">
        <v>0</v>
      </c>
      <c r="C2" s="5" t="s">
        <v>21</v>
      </c>
      <c r="D2" s="5" t="s">
        <v>24</v>
      </c>
      <c r="E2" s="5" t="s">
        <v>25</v>
      </c>
      <c r="F2" s="5" t="s">
        <v>26</v>
      </c>
      <c r="G2" s="5" t="s">
        <v>27</v>
      </c>
      <c r="H2" s="5" t="s">
        <v>31</v>
      </c>
      <c r="I2" s="5" t="s">
        <v>32</v>
      </c>
      <c r="J2" s="5" t="s">
        <v>33</v>
      </c>
      <c r="K2" s="5" t="s">
        <v>28</v>
      </c>
      <c r="L2" s="5" t="s">
        <v>29</v>
      </c>
      <c r="M2" s="5" t="s">
        <v>30</v>
      </c>
      <c r="N2" s="5" t="s">
        <v>22</v>
      </c>
      <c r="O2" s="5" t="s">
        <v>23</v>
      </c>
    </row>
    <row r="3" spans="1:15" x14ac:dyDescent="0.55000000000000004">
      <c r="A3" s="10"/>
      <c r="B3" s="10" t="s">
        <v>34</v>
      </c>
      <c r="C3" s="10"/>
      <c r="D3" s="11"/>
      <c r="E3" s="13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x14ac:dyDescent="0.55000000000000004">
      <c r="A4" s="10"/>
      <c r="B4" s="10" t="s">
        <v>4</v>
      </c>
      <c r="C4" s="10"/>
      <c r="D4" s="10"/>
      <c r="E4" s="11"/>
      <c r="F4" s="11"/>
      <c r="G4" s="10"/>
      <c r="H4" s="10"/>
      <c r="I4" s="10"/>
      <c r="J4" s="10"/>
      <c r="K4" s="10"/>
      <c r="L4" s="10"/>
      <c r="M4" s="10"/>
      <c r="N4" s="10"/>
      <c r="O4" s="10"/>
    </row>
    <row r="5" spans="1:15" x14ac:dyDescent="0.55000000000000004">
      <c r="A5" s="10"/>
      <c r="B5" s="10" t="s">
        <v>8</v>
      </c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</row>
    <row r="6" spans="1:15" x14ac:dyDescent="0.55000000000000004">
      <c r="A6" s="10"/>
      <c r="B6" s="10" t="s">
        <v>35</v>
      </c>
      <c r="C6" s="10"/>
      <c r="D6" s="10"/>
      <c r="E6" s="10"/>
      <c r="F6" s="10"/>
      <c r="G6" s="10"/>
      <c r="H6" s="11"/>
      <c r="I6" s="10"/>
      <c r="J6" s="10"/>
      <c r="K6" s="10"/>
      <c r="L6" s="10"/>
      <c r="M6" s="10"/>
      <c r="N6" s="10"/>
      <c r="O6" s="10"/>
    </row>
    <row r="7" spans="1:15" x14ac:dyDescent="0.55000000000000004">
      <c r="A7" s="10"/>
      <c r="B7" s="10" t="s">
        <v>36</v>
      </c>
      <c r="C7" s="10"/>
      <c r="D7" s="10"/>
      <c r="E7" s="10"/>
      <c r="F7" s="10"/>
      <c r="G7" s="10"/>
      <c r="H7" s="11"/>
      <c r="I7" s="10"/>
      <c r="J7" s="10"/>
      <c r="K7" s="10"/>
      <c r="L7" s="10"/>
      <c r="M7" s="10"/>
      <c r="N7" s="10"/>
      <c r="O7" s="10"/>
    </row>
    <row r="8" spans="1:15" x14ac:dyDescent="0.5500000000000000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55000000000000004">
      <c r="A9" s="10"/>
      <c r="B9" s="10" t="s">
        <v>42</v>
      </c>
      <c r="C9" s="10"/>
      <c r="D9" s="10"/>
      <c r="E9" s="10"/>
      <c r="F9" s="10"/>
      <c r="G9" s="10"/>
      <c r="H9" s="10"/>
      <c r="I9" s="11"/>
      <c r="J9" s="10"/>
      <c r="K9" s="10"/>
      <c r="L9" s="10"/>
      <c r="M9" s="10"/>
      <c r="N9" s="10"/>
      <c r="O9" s="10"/>
    </row>
    <row r="10" spans="1:15" x14ac:dyDescent="0.55000000000000004">
      <c r="A10" s="10"/>
      <c r="B10" s="10" t="s">
        <v>43</v>
      </c>
      <c r="C10" s="10"/>
      <c r="D10" s="10"/>
      <c r="E10" s="10"/>
      <c r="F10" s="10"/>
      <c r="G10" s="10"/>
      <c r="H10" s="10"/>
      <c r="I10" s="10"/>
      <c r="J10" s="11"/>
      <c r="K10" s="10"/>
      <c r="L10" s="10"/>
      <c r="M10" s="10"/>
      <c r="N10" s="10"/>
      <c r="O10" s="10"/>
    </row>
    <row r="11" spans="1:15" x14ac:dyDescent="0.5500000000000000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x14ac:dyDescent="0.5500000000000000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x14ac:dyDescent="0.55000000000000004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x14ac:dyDescent="0.5500000000000000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x14ac:dyDescent="0.5500000000000000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x14ac:dyDescent="0.5500000000000000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x14ac:dyDescent="0.5500000000000000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x14ac:dyDescent="0.55000000000000004">
      <c r="A18" s="10"/>
      <c r="B18" s="10" t="s">
        <v>37</v>
      </c>
      <c r="C18" s="10"/>
      <c r="D18" s="10"/>
      <c r="E18" s="10"/>
      <c r="F18" s="10"/>
      <c r="G18" s="10"/>
      <c r="H18" s="10"/>
      <c r="I18" s="10"/>
      <c r="J18" s="11"/>
      <c r="K18" s="10"/>
      <c r="L18" s="10"/>
      <c r="M18" s="10"/>
      <c r="N18" s="10"/>
      <c r="O18" s="10"/>
    </row>
    <row r="19" spans="1:15" x14ac:dyDescent="0.55000000000000004">
      <c r="A19" s="10"/>
      <c r="B19" s="10" t="s">
        <v>40</v>
      </c>
      <c r="C19" s="10"/>
      <c r="D19" s="10"/>
      <c r="E19" s="10"/>
      <c r="F19" s="10"/>
      <c r="G19" s="10"/>
      <c r="H19" s="10"/>
      <c r="I19" s="11"/>
      <c r="J19" s="10"/>
      <c r="K19" s="10"/>
      <c r="L19" s="10"/>
      <c r="M19" s="10"/>
      <c r="N19" s="10"/>
      <c r="O19" s="10"/>
    </row>
    <row r="20" spans="1:15" x14ac:dyDescent="0.55000000000000004">
      <c r="A20" s="10"/>
      <c r="B20" s="10" t="s">
        <v>41</v>
      </c>
      <c r="C20" s="10"/>
      <c r="D20" s="10"/>
      <c r="E20" s="10"/>
      <c r="F20" s="10"/>
      <c r="G20" s="10"/>
      <c r="H20" s="10"/>
      <c r="I20" s="11"/>
      <c r="J20" s="11"/>
      <c r="K20" s="11"/>
      <c r="L20" s="10"/>
      <c r="M20" s="10"/>
      <c r="N20" s="10"/>
      <c r="O20" s="10"/>
    </row>
    <row r="21" spans="1:15" x14ac:dyDescent="0.55000000000000004">
      <c r="A21" s="10"/>
      <c r="B21" s="10" t="s">
        <v>38</v>
      </c>
      <c r="C21" s="10"/>
      <c r="D21" s="10"/>
      <c r="E21" s="10"/>
      <c r="F21" s="10"/>
      <c r="G21" s="10"/>
      <c r="H21" s="10"/>
      <c r="I21" s="10"/>
      <c r="J21" s="10"/>
      <c r="K21" s="8" t="s">
        <v>39</v>
      </c>
      <c r="L21" s="10"/>
      <c r="M21" s="10"/>
      <c r="N21" s="10"/>
      <c r="O21" s="8"/>
    </row>
  </sheetData>
  <phoneticPr fontId="2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0A320-A7FA-4415-BEB2-3EFC6EF1C8B1}">
  <dimension ref="A1:Q24"/>
  <sheetViews>
    <sheetView workbookViewId="0">
      <selection activeCell="M21" sqref="M21"/>
    </sheetView>
  </sheetViews>
  <sheetFormatPr defaultRowHeight="18" x14ac:dyDescent="0.55000000000000004"/>
  <cols>
    <col min="1" max="1" width="12.33203125" bestFit="1" customWidth="1"/>
    <col min="2" max="8" width="8.6640625" style="17"/>
    <col min="9" max="9" width="1.08203125" customWidth="1"/>
    <col min="10" max="10" width="12.33203125" bestFit="1" customWidth="1"/>
    <col min="11" max="17" width="8.6640625" style="17"/>
  </cols>
  <sheetData>
    <row r="1" spans="1:17" x14ac:dyDescent="0.55000000000000004">
      <c r="A1" t="s">
        <v>68</v>
      </c>
    </row>
    <row r="2" spans="1:17" x14ac:dyDescent="0.55000000000000004">
      <c r="A2" t="s">
        <v>96</v>
      </c>
      <c r="J2" t="s">
        <v>95</v>
      </c>
    </row>
    <row r="3" spans="1:17" x14ac:dyDescent="0.55000000000000004">
      <c r="A3" s="45" t="s">
        <v>69</v>
      </c>
      <c r="B3" s="6" t="s">
        <v>71</v>
      </c>
      <c r="C3" s="63" t="s">
        <v>127</v>
      </c>
      <c r="D3" s="6" t="s">
        <v>72</v>
      </c>
      <c r="E3" s="6" t="s">
        <v>73</v>
      </c>
      <c r="F3" s="6" t="s">
        <v>75</v>
      </c>
      <c r="G3" s="6" t="s">
        <v>76</v>
      </c>
      <c r="H3" s="6" t="s">
        <v>77</v>
      </c>
      <c r="I3" s="2"/>
      <c r="J3" s="45" t="s">
        <v>69</v>
      </c>
      <c r="K3" s="6" t="s">
        <v>71</v>
      </c>
      <c r="L3" s="63" t="s">
        <v>127</v>
      </c>
      <c r="M3" s="6" t="s">
        <v>72</v>
      </c>
      <c r="N3" s="6" t="s">
        <v>73</v>
      </c>
      <c r="O3" s="6" t="s">
        <v>75</v>
      </c>
      <c r="P3" s="6" t="s">
        <v>76</v>
      </c>
      <c r="Q3" s="6" t="s">
        <v>77</v>
      </c>
    </row>
    <row r="4" spans="1:17" x14ac:dyDescent="0.55000000000000004">
      <c r="A4" s="45"/>
      <c r="B4" s="6" t="s">
        <v>74</v>
      </c>
      <c r="C4" s="6" t="s">
        <v>74</v>
      </c>
      <c r="D4" s="6" t="s">
        <v>74</v>
      </c>
      <c r="E4" s="6" t="s">
        <v>74</v>
      </c>
      <c r="F4" s="6" t="s">
        <v>74</v>
      </c>
      <c r="G4" s="6" t="s">
        <v>74</v>
      </c>
      <c r="H4" s="6" t="s">
        <v>74</v>
      </c>
      <c r="I4" s="2"/>
      <c r="J4" s="45"/>
      <c r="K4" s="6" t="str">
        <f>B4</f>
        <v>期</v>
      </c>
      <c r="L4" s="6" t="s">
        <v>74</v>
      </c>
      <c r="M4" s="6" t="s">
        <v>74</v>
      </c>
      <c r="N4" s="6" t="s">
        <v>74</v>
      </c>
      <c r="O4" s="6" t="s">
        <v>74</v>
      </c>
      <c r="P4" s="6" t="s">
        <v>74</v>
      </c>
      <c r="Q4" s="6" t="s">
        <v>74</v>
      </c>
    </row>
    <row r="5" spans="1:17" x14ac:dyDescent="0.55000000000000004">
      <c r="A5" s="10" t="s">
        <v>70</v>
      </c>
      <c r="B5" s="18">
        <f>K5</f>
        <v>100000</v>
      </c>
      <c r="C5" s="18">
        <f>L5+別紙４!B5</f>
        <v>80000</v>
      </c>
      <c r="D5" s="18">
        <f>M5+別紙４!C5</f>
        <v>85000</v>
      </c>
      <c r="E5" s="18">
        <f>N5+別紙４!D5</f>
        <v>0</v>
      </c>
      <c r="F5" s="18">
        <f>O5+別紙４!E5</f>
        <v>0</v>
      </c>
      <c r="G5" s="18">
        <f>P5+別紙４!F5</f>
        <v>0</v>
      </c>
      <c r="H5" s="18">
        <f>Q5+別紙４!G5</f>
        <v>0</v>
      </c>
      <c r="J5" s="10" t="s">
        <v>70</v>
      </c>
      <c r="K5" s="18">
        <v>100000</v>
      </c>
      <c r="L5" s="18">
        <v>80000</v>
      </c>
      <c r="M5" s="18">
        <v>75000</v>
      </c>
      <c r="N5" s="18"/>
      <c r="O5" s="18"/>
      <c r="P5" s="18"/>
      <c r="Q5" s="18"/>
    </row>
    <row r="6" spans="1:17" x14ac:dyDescent="0.55000000000000004">
      <c r="A6" s="10" t="s">
        <v>78</v>
      </c>
      <c r="B6" s="18">
        <f t="shared" ref="B6:B11" si="0">K6</f>
        <v>30000</v>
      </c>
      <c r="C6" s="18">
        <f>L6+別紙４!B6</f>
        <v>25000</v>
      </c>
      <c r="D6" s="18">
        <f>M6+別紙４!C6</f>
        <v>24000</v>
      </c>
      <c r="E6" s="18">
        <f>N6+別紙４!D6</f>
        <v>0</v>
      </c>
      <c r="F6" s="18">
        <f>O6+別紙４!E6</f>
        <v>0</v>
      </c>
      <c r="G6" s="18">
        <f>P6+別紙４!F6</f>
        <v>0</v>
      </c>
      <c r="H6" s="18">
        <f>Q6+別紙４!G6</f>
        <v>0</v>
      </c>
      <c r="J6" s="10" t="s">
        <v>78</v>
      </c>
      <c r="K6" s="18">
        <v>30000</v>
      </c>
      <c r="L6" s="18">
        <v>25000</v>
      </c>
      <c r="M6" s="18">
        <v>22000</v>
      </c>
      <c r="N6" s="18"/>
      <c r="O6" s="18"/>
      <c r="P6" s="18"/>
      <c r="Q6" s="18"/>
    </row>
    <row r="7" spans="1:17" x14ac:dyDescent="0.55000000000000004">
      <c r="A7" s="10" t="s">
        <v>79</v>
      </c>
      <c r="B7" s="18">
        <f t="shared" si="0"/>
        <v>0</v>
      </c>
      <c r="C7" s="18">
        <f>L7+別紙４!B7</f>
        <v>0</v>
      </c>
      <c r="D7" s="18">
        <f>M7+別紙４!C7</f>
        <v>0</v>
      </c>
      <c r="E7" s="18">
        <f>N7+別紙４!D7</f>
        <v>0</v>
      </c>
      <c r="F7" s="18">
        <f>O7+別紙４!E7</f>
        <v>0</v>
      </c>
      <c r="G7" s="18">
        <f>P7+別紙４!F7</f>
        <v>0</v>
      </c>
      <c r="H7" s="18">
        <f>Q7+別紙４!G7</f>
        <v>0</v>
      </c>
      <c r="J7" s="10" t="s">
        <v>79</v>
      </c>
      <c r="K7" s="18"/>
      <c r="L7" s="18"/>
      <c r="M7" s="18"/>
      <c r="N7" s="18"/>
      <c r="O7" s="18"/>
      <c r="P7" s="18"/>
      <c r="Q7" s="18"/>
    </row>
    <row r="8" spans="1:17" x14ac:dyDescent="0.55000000000000004">
      <c r="A8" s="10" t="s">
        <v>80</v>
      </c>
      <c r="B8" s="18">
        <f t="shared" si="0"/>
        <v>0</v>
      </c>
      <c r="C8" s="18">
        <f>L8+別紙４!B8</f>
        <v>0</v>
      </c>
      <c r="D8" s="18">
        <f>M8+別紙４!C8</f>
        <v>0</v>
      </c>
      <c r="E8" s="18">
        <f>N8+別紙４!D8</f>
        <v>0</v>
      </c>
      <c r="F8" s="18">
        <f>O8+別紙４!E8</f>
        <v>0</v>
      </c>
      <c r="G8" s="18">
        <f>P8+別紙４!F8</f>
        <v>0</v>
      </c>
      <c r="H8" s="18">
        <f>Q8+別紙４!G8</f>
        <v>0</v>
      </c>
      <c r="J8" s="10" t="s">
        <v>80</v>
      </c>
      <c r="K8" s="18"/>
      <c r="L8" s="18"/>
      <c r="M8" s="18"/>
      <c r="N8" s="18"/>
      <c r="O8" s="18"/>
      <c r="P8" s="18"/>
      <c r="Q8" s="18"/>
    </row>
    <row r="9" spans="1:17" x14ac:dyDescent="0.55000000000000004">
      <c r="A9" s="10" t="s">
        <v>81</v>
      </c>
      <c r="B9" s="18">
        <f t="shared" si="0"/>
        <v>0</v>
      </c>
      <c r="C9" s="18">
        <f>L9+別紙４!B9</f>
        <v>0</v>
      </c>
      <c r="D9" s="18">
        <f>M9+別紙４!C9</f>
        <v>0</v>
      </c>
      <c r="E9" s="18">
        <f>N9+別紙４!D9</f>
        <v>0</v>
      </c>
      <c r="F9" s="18">
        <f>O9+別紙４!E9</f>
        <v>0</v>
      </c>
      <c r="G9" s="18">
        <f>P9+別紙４!F9</f>
        <v>0</v>
      </c>
      <c r="H9" s="18">
        <f>Q9+別紙４!G9</f>
        <v>0</v>
      </c>
      <c r="J9" s="10" t="s">
        <v>81</v>
      </c>
      <c r="K9" s="18"/>
      <c r="L9" s="18"/>
      <c r="M9" s="18"/>
      <c r="N9" s="18"/>
      <c r="O9" s="18"/>
      <c r="P9" s="18"/>
      <c r="Q9" s="18"/>
    </row>
    <row r="10" spans="1:17" x14ac:dyDescent="0.55000000000000004">
      <c r="A10" s="10" t="s">
        <v>86</v>
      </c>
      <c r="B10" s="18">
        <f t="shared" si="0"/>
        <v>0</v>
      </c>
      <c r="C10" s="18">
        <f>L10+別紙４!B10</f>
        <v>0</v>
      </c>
      <c r="D10" s="18">
        <f>M10+別紙４!C10</f>
        <v>0</v>
      </c>
      <c r="E10" s="18">
        <f>N10+別紙４!D10</f>
        <v>0</v>
      </c>
      <c r="F10" s="18">
        <f>O10+別紙４!E10</f>
        <v>0</v>
      </c>
      <c r="G10" s="18">
        <f>P10+別紙４!F10</f>
        <v>0</v>
      </c>
      <c r="H10" s="18">
        <f>Q10+別紙４!G10</f>
        <v>0</v>
      </c>
      <c r="J10" s="10" t="s">
        <v>86</v>
      </c>
      <c r="K10" s="18"/>
      <c r="L10" s="18"/>
      <c r="M10" s="18"/>
      <c r="N10" s="18"/>
      <c r="O10" s="18"/>
      <c r="P10" s="18"/>
      <c r="Q10" s="18"/>
    </row>
    <row r="11" spans="1:17" x14ac:dyDescent="0.55000000000000004">
      <c r="A11" s="10" t="s">
        <v>82</v>
      </c>
      <c r="B11" s="18">
        <f t="shared" si="0"/>
        <v>0</v>
      </c>
      <c r="C11" s="18">
        <f>L11+別紙４!B11</f>
        <v>0</v>
      </c>
      <c r="D11" s="18">
        <f>M11+別紙４!C11</f>
        <v>0</v>
      </c>
      <c r="E11" s="18">
        <f>N11+別紙４!D11</f>
        <v>0</v>
      </c>
      <c r="F11" s="18">
        <f>O11+別紙４!E11</f>
        <v>0</v>
      </c>
      <c r="G11" s="18">
        <f>P11+別紙４!F11</f>
        <v>0</v>
      </c>
      <c r="H11" s="18">
        <f>Q11+別紙４!G11</f>
        <v>0</v>
      </c>
      <c r="J11" s="10" t="s">
        <v>82</v>
      </c>
      <c r="K11" s="18"/>
      <c r="L11" s="18"/>
      <c r="M11" s="18"/>
      <c r="N11" s="18"/>
      <c r="O11" s="18"/>
      <c r="P11" s="18"/>
      <c r="Q11" s="18"/>
    </row>
    <row r="12" spans="1:17" x14ac:dyDescent="0.55000000000000004">
      <c r="A12" s="11" t="s">
        <v>83</v>
      </c>
      <c r="B12" s="19">
        <f>SUM(B6:B11)</f>
        <v>30000</v>
      </c>
      <c r="C12" s="19">
        <f t="shared" ref="C12" si="1">SUM(C6:C11)</f>
        <v>25000</v>
      </c>
      <c r="D12" s="19">
        <f t="shared" ref="D12:H12" si="2">SUM(D6:D11)</f>
        <v>24000</v>
      </c>
      <c r="E12" s="19">
        <f t="shared" si="2"/>
        <v>0</v>
      </c>
      <c r="F12" s="19">
        <f t="shared" si="2"/>
        <v>0</v>
      </c>
      <c r="G12" s="19">
        <f t="shared" si="2"/>
        <v>0</v>
      </c>
      <c r="H12" s="19">
        <f t="shared" si="2"/>
        <v>0</v>
      </c>
      <c r="J12" s="11" t="s">
        <v>83</v>
      </c>
      <c r="K12" s="19">
        <f>SUM(K6:K11)</f>
        <v>30000</v>
      </c>
      <c r="L12" s="19">
        <f t="shared" ref="L12" si="3">SUM(L6:L11)</f>
        <v>25000</v>
      </c>
      <c r="M12" s="19">
        <f t="shared" ref="M12:Q12" si="4">SUM(M6:M11)</f>
        <v>22000</v>
      </c>
      <c r="N12" s="19">
        <f t="shared" si="4"/>
        <v>0</v>
      </c>
      <c r="O12" s="19">
        <f t="shared" si="4"/>
        <v>0</v>
      </c>
      <c r="P12" s="19">
        <f t="shared" si="4"/>
        <v>0</v>
      </c>
      <c r="Q12" s="19">
        <f t="shared" si="4"/>
        <v>0</v>
      </c>
    </row>
    <row r="13" spans="1:17" x14ac:dyDescent="0.55000000000000004">
      <c r="A13" s="11" t="s">
        <v>84</v>
      </c>
      <c r="B13" s="19">
        <f>B5-B12</f>
        <v>70000</v>
      </c>
      <c r="C13" s="19">
        <f t="shared" ref="C13" si="5">C5-C12</f>
        <v>55000</v>
      </c>
      <c r="D13" s="19">
        <f t="shared" ref="D13:H13" si="6">D5-D12</f>
        <v>61000</v>
      </c>
      <c r="E13" s="19">
        <f t="shared" si="6"/>
        <v>0</v>
      </c>
      <c r="F13" s="19">
        <f t="shared" si="6"/>
        <v>0</v>
      </c>
      <c r="G13" s="19">
        <f t="shared" si="6"/>
        <v>0</v>
      </c>
      <c r="H13" s="19">
        <f t="shared" si="6"/>
        <v>0</v>
      </c>
      <c r="J13" s="11" t="s">
        <v>84</v>
      </c>
      <c r="K13" s="19">
        <f>K5-K12</f>
        <v>70000</v>
      </c>
      <c r="L13" s="19">
        <f t="shared" ref="L13" si="7">L5-L12</f>
        <v>55000</v>
      </c>
      <c r="M13" s="19">
        <f t="shared" ref="M13:Q13" si="8">M5-M12</f>
        <v>53000</v>
      </c>
      <c r="N13" s="19">
        <f t="shared" si="8"/>
        <v>0</v>
      </c>
      <c r="O13" s="19">
        <f t="shared" si="8"/>
        <v>0</v>
      </c>
      <c r="P13" s="19">
        <f t="shared" si="8"/>
        <v>0</v>
      </c>
      <c r="Q13" s="19">
        <f t="shared" si="8"/>
        <v>0</v>
      </c>
    </row>
    <row r="14" spans="1:17" x14ac:dyDescent="0.55000000000000004">
      <c r="A14" s="10" t="s">
        <v>85</v>
      </c>
      <c r="B14" s="18">
        <f t="shared" ref="B14:B16" si="9">K14</f>
        <v>30000</v>
      </c>
      <c r="C14" s="18">
        <f>L14+別紙４!B14</f>
        <v>30000</v>
      </c>
      <c r="D14" s="18">
        <f>M14+別紙４!C14</f>
        <v>31000</v>
      </c>
      <c r="E14" s="18">
        <f>N14+別紙４!D14</f>
        <v>0</v>
      </c>
      <c r="F14" s="18">
        <f>O14+別紙４!E14</f>
        <v>0</v>
      </c>
      <c r="G14" s="18">
        <f>P14+別紙４!F14</f>
        <v>0</v>
      </c>
      <c r="H14" s="18">
        <f>Q14+別紙４!G14</f>
        <v>0</v>
      </c>
      <c r="J14" s="10" t="s">
        <v>85</v>
      </c>
      <c r="K14" s="18">
        <v>30000</v>
      </c>
      <c r="L14" s="18">
        <v>30000</v>
      </c>
      <c r="M14" s="18">
        <v>28000</v>
      </c>
      <c r="N14" s="18"/>
      <c r="O14" s="18"/>
      <c r="P14" s="18"/>
      <c r="Q14" s="18"/>
    </row>
    <row r="15" spans="1:17" x14ac:dyDescent="0.55000000000000004">
      <c r="A15" s="10" t="s">
        <v>86</v>
      </c>
      <c r="B15" s="18">
        <f t="shared" si="9"/>
        <v>7000</v>
      </c>
      <c r="C15" s="18">
        <f>L15+別紙４!B15</f>
        <v>7000</v>
      </c>
      <c r="D15" s="18">
        <f>M15+別紙４!C15</f>
        <v>9000</v>
      </c>
      <c r="E15" s="18">
        <f>N15+別紙４!D15</f>
        <v>0</v>
      </c>
      <c r="F15" s="18">
        <f>O15+別紙４!E15</f>
        <v>0</v>
      </c>
      <c r="G15" s="18">
        <f>P15+別紙４!F15</f>
        <v>0</v>
      </c>
      <c r="H15" s="18">
        <f>Q15+別紙４!G15</f>
        <v>0</v>
      </c>
      <c r="J15" s="10" t="s">
        <v>86</v>
      </c>
      <c r="K15" s="18">
        <v>7000</v>
      </c>
      <c r="L15" s="18">
        <v>7000</v>
      </c>
      <c r="M15" s="18">
        <v>7000</v>
      </c>
      <c r="N15" s="18"/>
      <c r="O15" s="18"/>
      <c r="P15" s="18"/>
      <c r="Q15" s="18"/>
    </row>
    <row r="16" spans="1:17" x14ac:dyDescent="0.55000000000000004">
      <c r="A16" s="10" t="s">
        <v>81</v>
      </c>
      <c r="B16" s="18">
        <f t="shared" si="9"/>
        <v>24000</v>
      </c>
      <c r="C16" s="18">
        <f>L16+別紙４!B16</f>
        <v>22000</v>
      </c>
      <c r="D16" s="18">
        <f>M16+別紙４!C16</f>
        <v>21000</v>
      </c>
      <c r="E16" s="18">
        <f>N16+別紙４!D16</f>
        <v>0</v>
      </c>
      <c r="F16" s="18">
        <f>O16+別紙４!E16</f>
        <v>0</v>
      </c>
      <c r="G16" s="18">
        <f>P16+別紙４!F16</f>
        <v>0</v>
      </c>
      <c r="H16" s="18">
        <f>Q16+別紙４!G16</f>
        <v>0</v>
      </c>
      <c r="J16" s="10" t="s">
        <v>81</v>
      </c>
      <c r="K16" s="18">
        <v>24000</v>
      </c>
      <c r="L16" s="18">
        <v>22000</v>
      </c>
      <c r="M16" s="18">
        <v>19000</v>
      </c>
      <c r="N16" s="18"/>
      <c r="O16" s="18"/>
      <c r="P16" s="18"/>
      <c r="Q16" s="18"/>
    </row>
    <row r="17" spans="1:17" x14ac:dyDescent="0.55000000000000004">
      <c r="A17" s="11" t="s">
        <v>88</v>
      </c>
      <c r="B17" s="19">
        <f>SUM(B14:B16)</f>
        <v>61000</v>
      </c>
      <c r="C17" s="19">
        <f t="shared" ref="C17" si="10">SUM(C14:C16)</f>
        <v>59000</v>
      </c>
      <c r="D17" s="19">
        <f t="shared" ref="D17:H17" si="11">SUM(D14:D16)</f>
        <v>61000</v>
      </c>
      <c r="E17" s="19">
        <f t="shared" si="11"/>
        <v>0</v>
      </c>
      <c r="F17" s="19">
        <f t="shared" si="11"/>
        <v>0</v>
      </c>
      <c r="G17" s="19">
        <f t="shared" si="11"/>
        <v>0</v>
      </c>
      <c r="H17" s="19">
        <f t="shared" si="11"/>
        <v>0</v>
      </c>
      <c r="J17" s="11" t="s">
        <v>88</v>
      </c>
      <c r="K17" s="19">
        <f>SUM(K14:K16)</f>
        <v>61000</v>
      </c>
      <c r="L17" s="19">
        <f t="shared" ref="L17" si="12">SUM(L14:L16)</f>
        <v>59000</v>
      </c>
      <c r="M17" s="19">
        <f t="shared" ref="M17:Q17" si="13">SUM(M14:M16)</f>
        <v>54000</v>
      </c>
      <c r="N17" s="19">
        <f t="shared" si="13"/>
        <v>0</v>
      </c>
      <c r="O17" s="19">
        <f t="shared" si="13"/>
        <v>0</v>
      </c>
      <c r="P17" s="19">
        <f t="shared" si="13"/>
        <v>0</v>
      </c>
      <c r="Q17" s="19">
        <f t="shared" si="13"/>
        <v>0</v>
      </c>
    </row>
    <row r="18" spans="1:17" x14ac:dyDescent="0.55000000000000004">
      <c r="A18" s="11" t="s">
        <v>89</v>
      </c>
      <c r="B18" s="19">
        <f>B13-B17</f>
        <v>9000</v>
      </c>
      <c r="C18" s="19">
        <f t="shared" ref="C18" si="14">C13-C17</f>
        <v>-4000</v>
      </c>
      <c r="D18" s="19">
        <f t="shared" ref="D18:H18" si="15">D13-D17</f>
        <v>0</v>
      </c>
      <c r="E18" s="19">
        <f t="shared" si="15"/>
        <v>0</v>
      </c>
      <c r="F18" s="19">
        <f t="shared" si="15"/>
        <v>0</v>
      </c>
      <c r="G18" s="19">
        <f t="shared" si="15"/>
        <v>0</v>
      </c>
      <c r="H18" s="19">
        <f t="shared" si="15"/>
        <v>0</v>
      </c>
      <c r="J18" s="11" t="s">
        <v>89</v>
      </c>
      <c r="K18" s="19">
        <f>K13-K17</f>
        <v>9000</v>
      </c>
      <c r="L18" s="19">
        <f t="shared" ref="L18" si="16">L13-L17</f>
        <v>-4000</v>
      </c>
      <c r="M18" s="19">
        <f t="shared" ref="M18:Q18" si="17">M13-M17</f>
        <v>-1000</v>
      </c>
      <c r="N18" s="19">
        <f t="shared" si="17"/>
        <v>0</v>
      </c>
      <c r="O18" s="19">
        <f t="shared" si="17"/>
        <v>0</v>
      </c>
      <c r="P18" s="19">
        <f t="shared" si="17"/>
        <v>0</v>
      </c>
      <c r="Q18" s="19">
        <f t="shared" si="17"/>
        <v>0</v>
      </c>
    </row>
    <row r="19" spans="1:17" x14ac:dyDescent="0.55000000000000004">
      <c r="A19" s="10" t="s">
        <v>92</v>
      </c>
      <c r="B19" s="18">
        <f t="shared" ref="B19:B20" si="18">K19</f>
        <v>2000</v>
      </c>
      <c r="C19" s="18">
        <f>L19+別紙４!B19</f>
        <v>1000</v>
      </c>
      <c r="D19" s="18">
        <f>M19+別紙４!C19</f>
        <v>0</v>
      </c>
      <c r="E19" s="18">
        <f>N19+別紙４!D19</f>
        <v>0</v>
      </c>
      <c r="F19" s="18">
        <f>O19+別紙４!E19</f>
        <v>0</v>
      </c>
      <c r="G19" s="18">
        <f>P19+別紙４!F19</f>
        <v>0</v>
      </c>
      <c r="H19" s="18">
        <f>Q19+別紙４!G19</f>
        <v>0</v>
      </c>
      <c r="J19" s="10" t="s">
        <v>92</v>
      </c>
      <c r="K19" s="18">
        <v>2000</v>
      </c>
      <c r="L19" s="18">
        <v>1000</v>
      </c>
      <c r="M19" s="18"/>
      <c r="N19" s="18"/>
      <c r="O19" s="18"/>
      <c r="P19" s="18"/>
      <c r="Q19" s="18"/>
    </row>
    <row r="20" spans="1:17" x14ac:dyDescent="0.55000000000000004">
      <c r="A20" s="10" t="s">
        <v>93</v>
      </c>
      <c r="B20" s="18">
        <f t="shared" si="18"/>
        <v>1000</v>
      </c>
      <c r="C20" s="18">
        <f>L20+別紙４!B20</f>
        <v>1000</v>
      </c>
      <c r="D20" s="18">
        <f>M20+別紙４!C20</f>
        <v>1500</v>
      </c>
      <c r="E20" s="18">
        <f>N20+別紙４!D20</f>
        <v>0</v>
      </c>
      <c r="F20" s="18">
        <f>O20+別紙４!E20</f>
        <v>0</v>
      </c>
      <c r="G20" s="18">
        <f>P20+別紙４!F20</f>
        <v>0</v>
      </c>
      <c r="H20" s="18">
        <f>Q20+別紙４!G20</f>
        <v>0</v>
      </c>
      <c r="J20" s="10" t="s">
        <v>93</v>
      </c>
      <c r="K20" s="18">
        <v>1000</v>
      </c>
      <c r="L20" s="18">
        <v>1000</v>
      </c>
      <c r="M20" s="18">
        <v>1000</v>
      </c>
      <c r="N20" s="18"/>
      <c r="O20" s="18"/>
      <c r="P20" s="18"/>
      <c r="Q20" s="18"/>
    </row>
    <row r="21" spans="1:17" x14ac:dyDescent="0.55000000000000004">
      <c r="A21" s="11" t="s">
        <v>91</v>
      </c>
      <c r="B21" s="19">
        <f>B18+B19-B20</f>
        <v>10000</v>
      </c>
      <c r="C21" s="19">
        <f t="shared" ref="C21" si="19">C18+C19-C20</f>
        <v>-4000</v>
      </c>
      <c r="D21" s="19">
        <f t="shared" ref="D21:H21" si="20">D18+D19-D20</f>
        <v>-1500</v>
      </c>
      <c r="E21" s="19">
        <f t="shared" si="20"/>
        <v>0</v>
      </c>
      <c r="F21" s="19">
        <f t="shared" si="20"/>
        <v>0</v>
      </c>
      <c r="G21" s="19">
        <f t="shared" si="20"/>
        <v>0</v>
      </c>
      <c r="H21" s="19">
        <f t="shared" si="20"/>
        <v>0</v>
      </c>
      <c r="J21" s="11" t="s">
        <v>91</v>
      </c>
      <c r="K21" s="19">
        <f>K18+K19-K20</f>
        <v>10000</v>
      </c>
      <c r="L21" s="19">
        <f t="shared" ref="L21" si="21">L18+L19-L20</f>
        <v>-4000</v>
      </c>
      <c r="M21" s="19">
        <f t="shared" ref="M21:Q21" si="22">M18+M19-M20</f>
        <v>-2000</v>
      </c>
      <c r="N21" s="19">
        <f t="shared" si="22"/>
        <v>0</v>
      </c>
      <c r="O21" s="19">
        <f t="shared" si="22"/>
        <v>0</v>
      </c>
      <c r="P21" s="19">
        <f t="shared" si="22"/>
        <v>0</v>
      </c>
      <c r="Q21" s="19">
        <f t="shared" si="22"/>
        <v>0</v>
      </c>
    </row>
    <row r="23" spans="1:17" x14ac:dyDescent="0.55000000000000004">
      <c r="A23" s="10" t="s">
        <v>90</v>
      </c>
      <c r="B23" s="37">
        <f>B18+B15+B7+B14</f>
        <v>46000</v>
      </c>
      <c r="C23" s="37">
        <f t="shared" ref="C23" si="23">C18+C15+C7+C14</f>
        <v>33000</v>
      </c>
      <c r="D23" s="37">
        <f t="shared" ref="D23:H23" si="24">D18+D15+D7+D14</f>
        <v>40000</v>
      </c>
      <c r="E23" s="37">
        <f t="shared" si="24"/>
        <v>0</v>
      </c>
      <c r="F23" s="37">
        <f t="shared" si="24"/>
        <v>0</v>
      </c>
      <c r="G23" s="37">
        <f t="shared" si="24"/>
        <v>0</v>
      </c>
      <c r="H23" s="37">
        <f t="shared" si="24"/>
        <v>0</v>
      </c>
      <c r="J23" s="10" t="s">
        <v>90</v>
      </c>
      <c r="K23" s="37">
        <f>K18+K15+K7+K14</f>
        <v>46000</v>
      </c>
      <c r="L23" s="37">
        <f t="shared" ref="L23" si="25">L18+L15+L7+L14</f>
        <v>33000</v>
      </c>
      <c r="M23" s="37">
        <f t="shared" ref="M23:Q23" si="26">M18+M15+M7+M14</f>
        <v>34000</v>
      </c>
      <c r="N23" s="37">
        <f t="shared" si="26"/>
        <v>0</v>
      </c>
      <c r="O23" s="37">
        <f t="shared" si="26"/>
        <v>0</v>
      </c>
      <c r="P23" s="37">
        <f t="shared" si="26"/>
        <v>0</v>
      </c>
      <c r="Q23" s="37">
        <f t="shared" si="26"/>
        <v>0</v>
      </c>
    </row>
    <row r="24" spans="1:17" x14ac:dyDescent="0.55000000000000004">
      <c r="A24" s="10" t="s">
        <v>94</v>
      </c>
      <c r="B24" s="18"/>
      <c r="C24" s="64">
        <f>C23/$C23-100%</f>
        <v>0</v>
      </c>
      <c r="D24" s="64">
        <f>D23/$C23-100%</f>
        <v>0.21212121212121215</v>
      </c>
      <c r="E24" s="64">
        <f t="shared" ref="D24:H24" si="27">E23/$C23-100%</f>
        <v>-1</v>
      </c>
      <c r="F24" s="64">
        <f t="shared" si="27"/>
        <v>-1</v>
      </c>
      <c r="G24" s="64">
        <f t="shared" si="27"/>
        <v>-1</v>
      </c>
      <c r="H24" s="64">
        <f t="shared" si="27"/>
        <v>-1</v>
      </c>
    </row>
  </sheetData>
  <mergeCells count="2">
    <mergeCell ref="A3:A4"/>
    <mergeCell ref="J3:J4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4FE34-4CC4-411C-A22A-2C7B1FDC0DFD}">
  <dimension ref="A2:H14"/>
  <sheetViews>
    <sheetView workbookViewId="0">
      <selection activeCell="D5" sqref="D5"/>
    </sheetView>
  </sheetViews>
  <sheetFormatPr defaultRowHeight="18" x14ac:dyDescent="0.55000000000000004"/>
  <cols>
    <col min="1" max="1" width="22.25" customWidth="1"/>
    <col min="2" max="2" width="8.6640625" style="46"/>
    <col min="3" max="3" width="9.6640625" style="46" customWidth="1"/>
    <col min="4" max="8" width="8.6640625" style="46"/>
  </cols>
  <sheetData>
    <row r="2" spans="1:8" ht="26.5" customHeight="1" x14ac:dyDescent="0.55000000000000004">
      <c r="C2" s="62" t="s">
        <v>126</v>
      </c>
    </row>
    <row r="3" spans="1:8" s="2" customFormat="1" ht="24" x14ac:dyDescent="0.55000000000000004">
      <c r="A3" s="47"/>
      <c r="B3" s="48" t="s">
        <v>125</v>
      </c>
      <c r="C3" s="48" t="s">
        <v>109</v>
      </c>
      <c r="D3" s="48" t="s">
        <v>110</v>
      </c>
      <c r="E3" s="48" t="s">
        <v>111</v>
      </c>
      <c r="F3" s="48" t="s">
        <v>112</v>
      </c>
      <c r="G3" s="48" t="s">
        <v>113</v>
      </c>
      <c r="H3" s="48" t="s">
        <v>114</v>
      </c>
    </row>
    <row r="4" spans="1:8" s="2" customFormat="1" x14ac:dyDescent="0.55000000000000004">
      <c r="A4" s="47"/>
      <c r="B4" s="49" t="s">
        <v>108</v>
      </c>
      <c r="C4" s="49" t="s">
        <v>108</v>
      </c>
      <c r="D4" s="49" t="s">
        <v>108</v>
      </c>
      <c r="E4" s="49" t="s">
        <v>108</v>
      </c>
      <c r="F4" s="49" t="s">
        <v>108</v>
      </c>
      <c r="G4" s="49" t="s">
        <v>108</v>
      </c>
      <c r="H4" s="49" t="s">
        <v>108</v>
      </c>
    </row>
    <row r="5" spans="1:8" x14ac:dyDescent="0.55000000000000004">
      <c r="A5" s="50" t="s">
        <v>115</v>
      </c>
      <c r="B5" s="51">
        <f>別紙３!B5</f>
        <v>100000</v>
      </c>
      <c r="C5" s="52"/>
      <c r="D5" s="52"/>
      <c r="E5" s="52"/>
      <c r="F5" s="52"/>
      <c r="G5" s="52"/>
      <c r="H5" s="52"/>
    </row>
    <row r="6" spans="1:8" x14ac:dyDescent="0.55000000000000004">
      <c r="A6" s="50" t="s">
        <v>116</v>
      </c>
      <c r="B6" s="51">
        <f>別紙３!B18</f>
        <v>9000</v>
      </c>
      <c r="C6" s="52"/>
      <c r="D6" s="52"/>
      <c r="E6" s="52"/>
      <c r="F6" s="52"/>
      <c r="G6" s="52"/>
      <c r="H6" s="52"/>
    </row>
    <row r="7" spans="1:8" x14ac:dyDescent="0.55000000000000004">
      <c r="A7" s="50" t="s">
        <v>117</v>
      </c>
      <c r="B7" s="51">
        <f>別紙３!B21</f>
        <v>10000</v>
      </c>
      <c r="C7" s="52"/>
      <c r="D7" s="52"/>
      <c r="E7" s="52"/>
      <c r="F7" s="52"/>
      <c r="G7" s="52"/>
      <c r="H7" s="52"/>
    </row>
    <row r="8" spans="1:8" x14ac:dyDescent="0.55000000000000004">
      <c r="A8" s="50" t="s">
        <v>118</v>
      </c>
      <c r="B8" s="51">
        <f>別紙３!B7+別紙３!B14</f>
        <v>30000</v>
      </c>
      <c r="C8" s="52"/>
      <c r="D8" s="52"/>
      <c r="E8" s="52"/>
      <c r="F8" s="52"/>
      <c r="G8" s="52"/>
      <c r="H8" s="52"/>
    </row>
    <row r="9" spans="1:8" x14ac:dyDescent="0.55000000000000004">
      <c r="A9" s="50" t="s">
        <v>119</v>
      </c>
      <c r="B9" s="51">
        <f>別紙３!B10+別紙３!B15</f>
        <v>7000</v>
      </c>
      <c r="C9" s="52"/>
      <c r="D9" s="52"/>
      <c r="E9" s="52"/>
      <c r="F9" s="52"/>
      <c r="G9" s="52"/>
      <c r="H9" s="52"/>
    </row>
    <row r="10" spans="1:8" x14ac:dyDescent="0.55000000000000004">
      <c r="A10" s="50" t="s">
        <v>120</v>
      </c>
      <c r="B10" s="51">
        <f>B6+B8+B9</f>
        <v>46000</v>
      </c>
      <c r="C10" s="51">
        <f t="shared" ref="C10:H10" si="0">C6+C8+C9</f>
        <v>0</v>
      </c>
      <c r="D10" s="51">
        <f t="shared" si="0"/>
        <v>0</v>
      </c>
      <c r="E10" s="51">
        <f t="shared" si="0"/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</row>
    <row r="11" spans="1:8" x14ac:dyDescent="0.55000000000000004">
      <c r="A11" s="50" t="s">
        <v>121</v>
      </c>
      <c r="B11" s="53"/>
      <c r="C11" s="54"/>
      <c r="D11" s="52"/>
      <c r="E11" s="52"/>
      <c r="F11" s="52"/>
      <c r="G11" s="52"/>
      <c r="H11" s="52"/>
    </row>
    <row r="12" spans="1:8" x14ac:dyDescent="0.55000000000000004">
      <c r="A12" s="55" t="s">
        <v>123</v>
      </c>
      <c r="B12" s="56">
        <v>5</v>
      </c>
      <c r="C12" s="56"/>
      <c r="D12" s="56"/>
      <c r="E12" s="56"/>
      <c r="F12" s="56"/>
      <c r="G12" s="56"/>
      <c r="H12" s="56"/>
    </row>
    <row r="13" spans="1:8" x14ac:dyDescent="0.55000000000000004">
      <c r="A13" s="57" t="s">
        <v>124</v>
      </c>
      <c r="B13" s="58">
        <f>B10/B12</f>
        <v>9200</v>
      </c>
      <c r="C13" s="58" t="e">
        <f t="shared" ref="C13:H13" si="1">C10/C12</f>
        <v>#DIV/0!</v>
      </c>
      <c r="D13" s="58" t="e">
        <f t="shared" si="1"/>
        <v>#DIV/0!</v>
      </c>
      <c r="E13" s="58" t="e">
        <f t="shared" si="1"/>
        <v>#DIV/0!</v>
      </c>
      <c r="F13" s="58" t="e">
        <f t="shared" si="1"/>
        <v>#DIV/0!</v>
      </c>
      <c r="G13" s="58" t="e">
        <f t="shared" si="1"/>
        <v>#DIV/0!</v>
      </c>
      <c r="H13" s="58" t="e">
        <f t="shared" si="1"/>
        <v>#DIV/0!</v>
      </c>
    </row>
    <row r="14" spans="1:8" ht="19" x14ac:dyDescent="0.55000000000000004">
      <c r="A14" s="59" t="s">
        <v>122</v>
      </c>
      <c r="B14" s="60"/>
      <c r="C14" s="61"/>
      <c r="D14" s="56"/>
      <c r="E14" s="56"/>
      <c r="F14" s="56"/>
      <c r="G14" s="56"/>
      <c r="H14" s="56"/>
    </row>
  </sheetData>
  <mergeCells count="1">
    <mergeCell ref="A3:A4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AF7B2-D067-4CB5-B1CD-A50B4F376A6F}">
  <dimension ref="A1:O23"/>
  <sheetViews>
    <sheetView showGridLines="0" topLeftCell="A10" workbookViewId="0">
      <selection activeCell="C21" sqref="C21"/>
    </sheetView>
  </sheetViews>
  <sheetFormatPr defaultRowHeight="18" x14ac:dyDescent="0.55000000000000004"/>
  <cols>
    <col min="1" max="1" width="12.33203125" bestFit="1" customWidth="1"/>
    <col min="2" max="2" width="10.1640625" customWidth="1"/>
    <col min="3" max="7" width="8.6640625" style="17"/>
    <col min="8" max="8" width="1.9140625" customWidth="1"/>
    <col min="15" max="15" width="9" customWidth="1"/>
    <col min="16" max="16" width="2.08203125" customWidth="1"/>
  </cols>
  <sheetData>
    <row r="1" spans="1:15" x14ac:dyDescent="0.55000000000000004">
      <c r="A1" t="s">
        <v>68</v>
      </c>
    </row>
    <row r="2" spans="1:15" x14ac:dyDescent="0.55000000000000004">
      <c r="A2" t="s">
        <v>87</v>
      </c>
      <c r="I2" t="s">
        <v>104</v>
      </c>
    </row>
    <row r="3" spans="1:15" s="2" customFormat="1" x14ac:dyDescent="0.55000000000000004">
      <c r="A3" s="45" t="s">
        <v>69</v>
      </c>
      <c r="B3" s="36"/>
      <c r="C3" s="6" t="s">
        <v>72</v>
      </c>
      <c r="D3" s="6" t="s">
        <v>73</v>
      </c>
      <c r="E3" s="6" t="s">
        <v>75</v>
      </c>
      <c r="F3" s="6" t="s">
        <v>76</v>
      </c>
      <c r="G3" s="6" t="s">
        <v>77</v>
      </c>
      <c r="I3" s="41" t="s">
        <v>107</v>
      </c>
      <c r="J3" s="26"/>
      <c r="K3" s="26"/>
      <c r="L3" s="26"/>
      <c r="M3" s="26"/>
      <c r="N3" s="26"/>
      <c r="O3" s="27"/>
    </row>
    <row r="4" spans="1:15" s="2" customFormat="1" x14ac:dyDescent="0.55000000000000004">
      <c r="A4" s="45"/>
      <c r="B4" s="36"/>
      <c r="C4" s="6" t="str">
        <f>別紙３!M4</f>
        <v>期</v>
      </c>
      <c r="D4" s="6" t="str">
        <f>別紙３!N4</f>
        <v>期</v>
      </c>
      <c r="E4" s="6" t="str">
        <f>別紙３!O4</f>
        <v>期</v>
      </c>
      <c r="F4" s="6" t="str">
        <f>別紙３!P4</f>
        <v>期</v>
      </c>
      <c r="G4" s="6" t="str">
        <f>別紙３!Q4</f>
        <v>期</v>
      </c>
      <c r="I4" s="38"/>
      <c r="J4" s="28"/>
      <c r="K4" s="28"/>
      <c r="L4" s="28"/>
      <c r="M4" s="28"/>
      <c r="N4" s="28"/>
      <c r="O4" s="29"/>
    </row>
    <row r="5" spans="1:15" x14ac:dyDescent="0.55000000000000004">
      <c r="A5" s="10" t="s">
        <v>70</v>
      </c>
      <c r="B5" s="10"/>
      <c r="C5" s="18">
        <v>10000</v>
      </c>
      <c r="D5" s="18"/>
      <c r="E5" s="18"/>
      <c r="F5" s="18"/>
      <c r="G5" s="18"/>
      <c r="I5" s="30"/>
      <c r="J5" s="31"/>
      <c r="K5" s="31"/>
      <c r="L5" s="31"/>
      <c r="M5" s="31"/>
      <c r="N5" s="31"/>
      <c r="O5" s="32"/>
    </row>
    <row r="6" spans="1:15" x14ac:dyDescent="0.55000000000000004">
      <c r="A6" s="10" t="s">
        <v>78</v>
      </c>
      <c r="B6" s="10"/>
      <c r="C6" s="18">
        <v>2000</v>
      </c>
      <c r="D6" s="18"/>
      <c r="E6" s="18"/>
      <c r="F6" s="18"/>
      <c r="G6" s="18"/>
      <c r="I6" s="30"/>
      <c r="J6" s="31"/>
      <c r="K6" s="31"/>
      <c r="L6" s="31"/>
      <c r="M6" s="31"/>
      <c r="N6" s="31"/>
      <c r="O6" s="32"/>
    </row>
    <row r="7" spans="1:15" x14ac:dyDescent="0.55000000000000004">
      <c r="A7" s="10" t="s">
        <v>79</v>
      </c>
      <c r="B7" s="10"/>
      <c r="C7" s="18"/>
      <c r="D7" s="18"/>
      <c r="E7" s="18"/>
      <c r="F7" s="18"/>
      <c r="G7" s="18"/>
      <c r="I7" s="30"/>
      <c r="J7" s="31"/>
      <c r="K7" s="31"/>
      <c r="L7" s="31"/>
      <c r="M7" s="31"/>
      <c r="N7" s="31"/>
      <c r="O7" s="32"/>
    </row>
    <row r="8" spans="1:15" x14ac:dyDescent="0.55000000000000004">
      <c r="A8" s="10" t="s">
        <v>80</v>
      </c>
      <c r="B8" s="10"/>
      <c r="C8" s="18"/>
      <c r="D8" s="18"/>
      <c r="E8" s="18"/>
      <c r="F8" s="18"/>
      <c r="G8" s="18"/>
      <c r="I8" s="30"/>
      <c r="J8" s="31"/>
      <c r="K8" s="31"/>
      <c r="L8" s="31"/>
      <c r="M8" s="31"/>
      <c r="N8" s="31"/>
      <c r="O8" s="32"/>
    </row>
    <row r="9" spans="1:15" x14ac:dyDescent="0.55000000000000004">
      <c r="A9" s="10" t="s">
        <v>81</v>
      </c>
      <c r="B9" s="10"/>
      <c r="C9" s="18"/>
      <c r="D9" s="18"/>
      <c r="E9" s="18"/>
      <c r="F9" s="18"/>
      <c r="G9" s="18"/>
      <c r="I9" s="30"/>
      <c r="J9" s="31"/>
      <c r="K9" s="31"/>
      <c r="L9" s="31"/>
      <c r="M9" s="31"/>
      <c r="N9" s="31"/>
      <c r="O9" s="32"/>
    </row>
    <row r="10" spans="1:15" x14ac:dyDescent="0.55000000000000004">
      <c r="A10" s="10" t="s">
        <v>86</v>
      </c>
      <c r="B10" s="10"/>
      <c r="C10" s="18"/>
      <c r="D10" s="18"/>
      <c r="E10" s="18"/>
      <c r="F10" s="18"/>
      <c r="G10" s="18"/>
      <c r="I10" s="30"/>
      <c r="J10" s="31"/>
      <c r="K10" s="31"/>
      <c r="L10" s="31"/>
      <c r="M10" s="31"/>
      <c r="N10" s="31"/>
      <c r="O10" s="32"/>
    </row>
    <row r="11" spans="1:15" x14ac:dyDescent="0.55000000000000004">
      <c r="A11" s="10" t="s">
        <v>82</v>
      </c>
      <c r="B11" s="10"/>
      <c r="C11" s="18"/>
      <c r="D11" s="18"/>
      <c r="E11" s="18"/>
      <c r="F11" s="18"/>
      <c r="G11" s="18"/>
      <c r="I11" s="30" t="s">
        <v>105</v>
      </c>
      <c r="J11" s="31"/>
      <c r="K11" s="31"/>
      <c r="L11" s="31"/>
      <c r="M11" s="31"/>
      <c r="N11" s="31"/>
      <c r="O11" s="32"/>
    </row>
    <row r="12" spans="1:15" x14ac:dyDescent="0.55000000000000004">
      <c r="A12" s="11" t="s">
        <v>83</v>
      </c>
      <c r="B12" s="19">
        <f>SUM(B6:B11)</f>
        <v>0</v>
      </c>
      <c r="C12" s="19">
        <f>SUM(C6:C11)</f>
        <v>2000</v>
      </c>
      <c r="D12" s="19">
        <f t="shared" ref="D12:G12" si="0">SUM(D6:D11)</f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I12" s="30"/>
      <c r="J12" s="31"/>
      <c r="K12" s="31"/>
      <c r="L12" s="31"/>
      <c r="M12" s="31"/>
      <c r="N12" s="31"/>
      <c r="O12" s="32"/>
    </row>
    <row r="13" spans="1:15" x14ac:dyDescent="0.55000000000000004">
      <c r="A13" s="11" t="s">
        <v>84</v>
      </c>
      <c r="B13" s="19">
        <f>B5-B12</f>
        <v>0</v>
      </c>
      <c r="C13" s="19">
        <f>C5-C12</f>
        <v>8000</v>
      </c>
      <c r="D13" s="19">
        <f t="shared" ref="D13:G13" si="1">D5-D12</f>
        <v>0</v>
      </c>
      <c r="E13" s="19">
        <f t="shared" si="1"/>
        <v>0</v>
      </c>
      <c r="F13" s="19">
        <f t="shared" si="1"/>
        <v>0</v>
      </c>
      <c r="G13" s="19">
        <f t="shared" si="1"/>
        <v>0</v>
      </c>
      <c r="I13" s="30"/>
      <c r="J13" s="31"/>
      <c r="K13" s="31"/>
      <c r="L13" s="31"/>
      <c r="M13" s="31"/>
      <c r="N13" s="31"/>
      <c r="O13" s="32"/>
    </row>
    <row r="14" spans="1:15" x14ac:dyDescent="0.55000000000000004">
      <c r="A14" s="10" t="s">
        <v>85</v>
      </c>
      <c r="B14" s="10"/>
      <c r="C14" s="18">
        <v>3000</v>
      </c>
      <c r="D14" s="18"/>
      <c r="E14" s="18"/>
      <c r="F14" s="18"/>
      <c r="G14" s="18"/>
      <c r="I14" s="30"/>
      <c r="J14" s="31"/>
      <c r="K14" s="31"/>
      <c r="L14" s="31"/>
      <c r="M14" s="31"/>
      <c r="N14" s="31"/>
      <c r="O14" s="32"/>
    </row>
    <row r="15" spans="1:15" x14ac:dyDescent="0.55000000000000004">
      <c r="A15" s="10" t="s">
        <v>86</v>
      </c>
      <c r="B15" s="10"/>
      <c r="C15" s="18">
        <v>2000</v>
      </c>
      <c r="D15" s="18"/>
      <c r="E15" s="18"/>
      <c r="F15" s="18"/>
      <c r="G15" s="18"/>
      <c r="I15" s="30" t="s">
        <v>106</v>
      </c>
      <c r="J15" s="31"/>
      <c r="K15" s="31"/>
      <c r="L15" s="31"/>
      <c r="M15" s="31"/>
      <c r="N15" s="31"/>
      <c r="O15" s="32"/>
    </row>
    <row r="16" spans="1:15" x14ac:dyDescent="0.55000000000000004">
      <c r="A16" s="10" t="s">
        <v>81</v>
      </c>
      <c r="B16" s="10"/>
      <c r="C16" s="18">
        <v>2000</v>
      </c>
      <c r="D16" s="18"/>
      <c r="E16" s="18"/>
      <c r="F16" s="18"/>
      <c r="G16" s="18"/>
      <c r="I16" s="30"/>
      <c r="J16" s="31"/>
      <c r="K16" s="31"/>
      <c r="L16" s="31"/>
      <c r="M16" s="31"/>
      <c r="N16" s="31"/>
      <c r="O16" s="32"/>
    </row>
    <row r="17" spans="1:15" x14ac:dyDescent="0.55000000000000004">
      <c r="A17" s="11" t="s">
        <v>88</v>
      </c>
      <c r="B17" s="19">
        <f>SUM(B14:B16)</f>
        <v>0</v>
      </c>
      <c r="C17" s="19">
        <f>SUM(C14:C16)</f>
        <v>7000</v>
      </c>
      <c r="D17" s="19">
        <f t="shared" ref="D17:G17" si="2">SUM(D14:D16)</f>
        <v>0</v>
      </c>
      <c r="E17" s="19">
        <f t="shared" si="2"/>
        <v>0</v>
      </c>
      <c r="F17" s="19">
        <f t="shared" si="2"/>
        <v>0</v>
      </c>
      <c r="G17" s="19">
        <f t="shared" si="2"/>
        <v>0</v>
      </c>
      <c r="I17" s="30"/>
      <c r="J17" s="31"/>
      <c r="K17" s="31"/>
      <c r="L17" s="31"/>
      <c r="M17" s="31"/>
      <c r="N17" s="31"/>
      <c r="O17" s="32"/>
    </row>
    <row r="18" spans="1:15" x14ac:dyDescent="0.55000000000000004">
      <c r="A18" s="11" t="s">
        <v>89</v>
      </c>
      <c r="B18" s="19">
        <f>B13-B17</f>
        <v>0</v>
      </c>
      <c r="C18" s="19">
        <f>C13-C17</f>
        <v>1000</v>
      </c>
      <c r="D18" s="19">
        <f t="shared" ref="D18:G18" si="3">D13-D17</f>
        <v>0</v>
      </c>
      <c r="E18" s="19">
        <f t="shared" si="3"/>
        <v>0</v>
      </c>
      <c r="F18" s="19">
        <f t="shared" si="3"/>
        <v>0</v>
      </c>
      <c r="G18" s="19">
        <f t="shared" si="3"/>
        <v>0</v>
      </c>
      <c r="I18" s="30" t="s">
        <v>103</v>
      </c>
      <c r="J18" s="31"/>
      <c r="K18" s="31"/>
      <c r="L18" s="31"/>
      <c r="M18" s="31"/>
      <c r="N18" s="31"/>
      <c r="O18" s="32"/>
    </row>
    <row r="19" spans="1:15" x14ac:dyDescent="0.55000000000000004">
      <c r="A19" s="10" t="s">
        <v>92</v>
      </c>
      <c r="B19" s="18"/>
      <c r="C19" s="18"/>
      <c r="D19" s="18"/>
      <c r="E19" s="18"/>
      <c r="F19" s="18"/>
      <c r="G19" s="18"/>
      <c r="I19" s="11"/>
      <c r="J19" s="11" t="s">
        <v>100</v>
      </c>
      <c r="K19" s="11" t="s">
        <v>101</v>
      </c>
      <c r="L19" s="11" t="s">
        <v>102</v>
      </c>
      <c r="M19" s="31"/>
      <c r="N19" s="31"/>
      <c r="O19" s="32"/>
    </row>
    <row r="20" spans="1:15" x14ac:dyDescent="0.55000000000000004">
      <c r="A20" s="10" t="s">
        <v>93</v>
      </c>
      <c r="B20" s="18"/>
      <c r="C20" s="18">
        <v>500</v>
      </c>
      <c r="D20" s="18"/>
      <c r="E20" s="18"/>
      <c r="F20" s="18"/>
      <c r="G20" s="18"/>
      <c r="I20" s="10" t="s">
        <v>97</v>
      </c>
      <c r="J20" s="39">
        <v>15</v>
      </c>
      <c r="K20" s="39"/>
      <c r="L20" s="18">
        <f>K20/J20</f>
        <v>0</v>
      </c>
      <c r="M20" s="31"/>
      <c r="N20" s="31"/>
      <c r="O20" s="32"/>
    </row>
    <row r="21" spans="1:15" x14ac:dyDescent="0.55000000000000004">
      <c r="A21" s="11" t="s">
        <v>91</v>
      </c>
      <c r="B21" s="19">
        <f>B18+B19-B20</f>
        <v>0</v>
      </c>
      <c r="C21" s="19">
        <f>C18+C19-C20</f>
        <v>500</v>
      </c>
      <c r="D21" s="19">
        <f t="shared" ref="D21:G21" si="4">D18+D19-D20</f>
        <v>0</v>
      </c>
      <c r="E21" s="19">
        <f t="shared" si="4"/>
        <v>0</v>
      </c>
      <c r="F21" s="19">
        <f t="shared" si="4"/>
        <v>0</v>
      </c>
      <c r="G21" s="19">
        <f t="shared" si="4"/>
        <v>0</v>
      </c>
      <c r="I21" s="10" t="s">
        <v>98</v>
      </c>
      <c r="J21" s="10">
        <v>7</v>
      </c>
      <c r="K21" s="10"/>
      <c r="L21" s="18">
        <f t="shared" ref="L21:L22" si="5">K21/J21</f>
        <v>0</v>
      </c>
      <c r="M21" s="31"/>
      <c r="N21" s="31"/>
      <c r="O21" s="32"/>
    </row>
    <row r="22" spans="1:15" x14ac:dyDescent="0.55000000000000004">
      <c r="I22" s="10" t="s">
        <v>99</v>
      </c>
      <c r="J22" s="10">
        <v>5</v>
      </c>
      <c r="K22" s="10"/>
      <c r="L22" s="18">
        <f t="shared" si="5"/>
        <v>0</v>
      </c>
      <c r="M22" s="31"/>
      <c r="N22" s="31"/>
      <c r="O22" s="32"/>
    </row>
    <row r="23" spans="1:15" ht="32" customHeight="1" x14ac:dyDescent="0.55000000000000004">
      <c r="A23" s="10" t="s">
        <v>90</v>
      </c>
      <c r="B23" s="37">
        <f>B18+B15+B7+B14</f>
        <v>0</v>
      </c>
      <c r="C23" s="37">
        <f>C18+C15+C7+C14</f>
        <v>6000</v>
      </c>
      <c r="D23" s="37">
        <f>D18+D15+D7+D14</f>
        <v>0</v>
      </c>
      <c r="E23" s="37">
        <f>E18+E15+E7+E14</f>
        <v>0</v>
      </c>
      <c r="F23" s="37">
        <f>F18+F15+F7+F14</f>
        <v>0</v>
      </c>
      <c r="G23" s="37">
        <f>G18+G15+G7+G14</f>
        <v>0</v>
      </c>
      <c r="I23" s="33"/>
      <c r="J23" s="34"/>
      <c r="K23" s="34"/>
      <c r="L23" s="40">
        <f>SUM(L20:L22)</f>
        <v>0</v>
      </c>
      <c r="M23" s="34"/>
      <c r="N23" s="34"/>
      <c r="O23" s="35"/>
    </row>
  </sheetData>
  <mergeCells count="1">
    <mergeCell ref="A3:A4"/>
  </mergeCells>
  <phoneticPr fontId="2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費用積算</vt:lpstr>
      <vt:lpstr>別紙１</vt:lpstr>
      <vt:lpstr>別紙２　導入スケジュール</vt:lpstr>
      <vt:lpstr>別紙３</vt:lpstr>
      <vt:lpstr>別紙５</vt:lpstr>
      <vt:lpstr>別紙４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丸亀徹</dc:creator>
  <cp:lastModifiedBy>丸亀徹</cp:lastModifiedBy>
  <cp:lastPrinted>2021-03-28T10:42:08Z</cp:lastPrinted>
  <dcterms:created xsi:type="dcterms:W3CDTF">2021-03-27T23:35:03Z</dcterms:created>
  <dcterms:modified xsi:type="dcterms:W3CDTF">2021-04-27T21:48:28Z</dcterms:modified>
</cp:coreProperties>
</file>